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FCD08DE9-8B30-4572-9B36-3DB1BD167C97}" xr6:coauthVersionLast="47" xr6:coauthVersionMax="47" xr10:uidLastSave="{00000000-0000-0000-0000-000000000000}"/>
  <bookViews>
    <workbookView xWindow="-108" yWindow="-108" windowWidth="23256" windowHeight="12576" xr2:uid="{AAA7F196-151D-4F13-AF16-5012687C47BB}"/>
  </bookViews>
  <sheets>
    <sheet name="Ormonde Jay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8" i="1" l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</calcChain>
</file>

<file path=xl/sharedStrings.xml><?xml version="1.0" encoding="utf-8"?>
<sst xmlns="http://schemas.openxmlformats.org/spreadsheetml/2006/main" count="152" uniqueCount="152">
  <si>
    <t>LEDP1</t>
  </si>
  <si>
    <t>OJ EDP Osmanthus 120ml Bottle</t>
  </si>
  <si>
    <t>LEDP2</t>
  </si>
  <si>
    <t>OJ EDP Frangipani 120ml Bottle</t>
  </si>
  <si>
    <t>LEDP3</t>
  </si>
  <si>
    <t>OJ EDP Sampaquita 120ml Bottle</t>
  </si>
  <si>
    <t>LEDP4</t>
  </si>
  <si>
    <t>OJ EDP Champaca 120ml Bottle</t>
  </si>
  <si>
    <t>LEDP5</t>
  </si>
  <si>
    <t>OJ EDP Ta’if 120ml Bottle</t>
  </si>
  <si>
    <t>LEDP6</t>
  </si>
  <si>
    <t>OJ EDP Tolu 120ml Bottle</t>
  </si>
  <si>
    <t>LEDP7</t>
  </si>
  <si>
    <t xml:space="preserve">OJ EDP Ormonde Woman 120ml </t>
  </si>
  <si>
    <t>LEDP10</t>
  </si>
  <si>
    <t>OJ EDP Ormonde Man 120ml Bottle</t>
  </si>
  <si>
    <t>LEDP11</t>
  </si>
  <si>
    <t>OJ EDP Isfarkand 120ml Bottle</t>
  </si>
  <si>
    <t>LEDP14</t>
  </si>
  <si>
    <t>OJ EDP Ambre Royal 120ml Bottle</t>
  </si>
  <si>
    <t>LEDP15</t>
  </si>
  <si>
    <t>OJ EDP Privé 120ml Bottle</t>
  </si>
  <si>
    <t>EDP1</t>
  </si>
  <si>
    <t xml:space="preserve">OJ EDP - Osmanthus 50 ml Bottle </t>
  </si>
  <si>
    <t>EDP2</t>
  </si>
  <si>
    <t>OJ EDP - Frangipani 50 ml Bottle</t>
  </si>
  <si>
    <t>EDP3</t>
  </si>
  <si>
    <t>OJ EDP - Sampaquita 50 ml Bottle</t>
  </si>
  <si>
    <t>EDP4</t>
  </si>
  <si>
    <t>OJ EDP - Champaca 50 ml Bottle</t>
  </si>
  <si>
    <t>EDP5</t>
  </si>
  <si>
    <t>OJ EDP - Ta'if 50 ml Bottle</t>
  </si>
  <si>
    <t>EDP6</t>
  </si>
  <si>
    <t>OJ EDP - Tolu 50 ml Bottle</t>
  </si>
  <si>
    <t>EDP7</t>
  </si>
  <si>
    <t>OJ EDP - Ormonde Woman 50 ml Bottle</t>
  </si>
  <si>
    <t>EDP10</t>
  </si>
  <si>
    <t>OJ EDP - Ormonde Man 50 ml Bottle</t>
  </si>
  <si>
    <t>EDP11</t>
  </si>
  <si>
    <t>OJ EDP - Isfarkand 50 ml Bottle</t>
  </si>
  <si>
    <t>EDP14</t>
  </si>
  <si>
    <t>OJ EDP Ambre Royal 50ml Bottle</t>
  </si>
  <si>
    <t>EDP15</t>
  </si>
  <si>
    <t>OJ EDP Privé 50ml Bottle</t>
  </si>
  <si>
    <t>TL1</t>
  </si>
  <si>
    <t xml:space="preserve">OJ EDP Travel Lab - Osmanthus 5 x 8ml </t>
  </si>
  <si>
    <t>TL2</t>
  </si>
  <si>
    <t xml:space="preserve">OJ EDP Travel Lab - Frangipani 5 x 8ml </t>
  </si>
  <si>
    <t>TL3</t>
  </si>
  <si>
    <t>OJ EDP Travel Lab - Sampaquita 5 x 8ml</t>
  </si>
  <si>
    <t>TL4</t>
  </si>
  <si>
    <t xml:space="preserve">OJ EDP Travel Lab - Champaca 5 x 8ml </t>
  </si>
  <si>
    <t>TL5</t>
  </si>
  <si>
    <t xml:space="preserve">OJ EDP Travel Lab - Ta'if 5 x 8ml </t>
  </si>
  <si>
    <t>TL6</t>
  </si>
  <si>
    <t xml:space="preserve">OJ EDP Travel Lab - Tolu 5 x 8ml </t>
  </si>
  <si>
    <t>TL7</t>
  </si>
  <si>
    <t>OJ EDP Travel Lab - Ormonde Woman 5 x 8ml</t>
  </si>
  <si>
    <t>TL10</t>
  </si>
  <si>
    <t xml:space="preserve">OJ EDP Travel Lab - Ormonde Man 5 x 8ml </t>
  </si>
  <si>
    <t>TL11</t>
  </si>
  <si>
    <t xml:space="preserve">OJ EDP Travel Lab - Isfarkand 5 x 8ml </t>
  </si>
  <si>
    <t>TL14</t>
  </si>
  <si>
    <t xml:space="preserve">OJ EDP Travel Lab - Ambre Royal 5 x 8ml </t>
  </si>
  <si>
    <t>TL15</t>
  </si>
  <si>
    <t xml:space="preserve">OJ EDP Travel Lab - Privé 5 x 8ml </t>
  </si>
  <si>
    <t>LRS1</t>
  </si>
  <si>
    <t>OJ EDP Damask 50ml</t>
  </si>
  <si>
    <t>LRS2</t>
  </si>
  <si>
    <t>OJ EDP Levant 50ml</t>
  </si>
  <si>
    <t>LRS3</t>
  </si>
  <si>
    <t>OJ EDP Indus 50ml</t>
  </si>
  <si>
    <t>LRS4</t>
  </si>
  <si>
    <t>OJ EDP Xi'an 50ml</t>
  </si>
  <si>
    <t>LRS5</t>
  </si>
  <si>
    <t>OJ EDP Tanger 50ml</t>
  </si>
  <si>
    <t>LRS6</t>
  </si>
  <si>
    <t>OJ EDP Byzance 50ml</t>
  </si>
  <si>
    <t>LRS7</t>
  </si>
  <si>
    <t>OJ EDP Xandria 50ml</t>
  </si>
  <si>
    <t>EP1</t>
  </si>
  <si>
    <t xml:space="preserve">OJ Parfum Osmanthus Elixir 50ml </t>
  </si>
  <si>
    <t>EP2</t>
  </si>
  <si>
    <t xml:space="preserve">OJ Parfum Ta'if Elixir 50ml </t>
  </si>
  <si>
    <t>EP3</t>
  </si>
  <si>
    <t xml:space="preserve">OJ Parfum Isfarkand Elixir 50ml </t>
  </si>
  <si>
    <t>EP4</t>
  </si>
  <si>
    <t xml:space="preserve">OJ Parfum Royal Elixir 50ml </t>
  </si>
  <si>
    <t>EP5</t>
  </si>
  <si>
    <t xml:space="preserve">OJ Parfum Ormonde Elixir 50ml </t>
  </si>
  <si>
    <t>FCE1</t>
  </si>
  <si>
    <t>OJ Parfum 4.Montabaco 120ml</t>
  </si>
  <si>
    <t>FCE2</t>
  </si>
  <si>
    <t>OJ Parfum 3.Tsarina 120ml</t>
  </si>
  <si>
    <t>FCE3</t>
  </si>
  <si>
    <t>OJ Parfum 1.QI 120ml</t>
  </si>
  <si>
    <t>FCE4</t>
  </si>
  <si>
    <t>OJ Parfum 2.Nawab of Oudh 120ml</t>
  </si>
  <si>
    <t>FCE9</t>
  </si>
  <si>
    <t>OJ 4.Montabaco Intensivo 50ml</t>
  </si>
  <si>
    <t>FCE10</t>
  </si>
  <si>
    <t>OJ 3.Tsarina Intensivo  50ml</t>
  </si>
  <si>
    <t>FCE11</t>
  </si>
  <si>
    <t>OJ 1.Qi Intensivo 50ml</t>
  </si>
  <si>
    <t>FCE12</t>
  </si>
  <si>
    <t>OJ 2.Nawab of Oudh  Intensivo 50ml</t>
  </si>
  <si>
    <t>FCETL1</t>
  </si>
  <si>
    <t xml:space="preserve">OJ Parfum Travel Lab - 1.Qi 5 x 8ml </t>
  </si>
  <si>
    <t>FCETL2</t>
  </si>
  <si>
    <t xml:space="preserve">OJ Parfum Travel Lab - 2.Nawab of Oudh 5 x 8ml </t>
  </si>
  <si>
    <t>FCETL3</t>
  </si>
  <si>
    <t xml:space="preserve">OJ Parfum Travel Lab - 3.Tsarina 5 x 8ml </t>
  </si>
  <si>
    <t>FCETL4</t>
  </si>
  <si>
    <t xml:space="preserve">OJ Parfum Travel Lab - 4.Montabaco 5 x 8ml </t>
  </si>
  <si>
    <t>TLS1</t>
  </si>
  <si>
    <t>OJ Mixed 5x 8ml Travel Lab SET 1</t>
  </si>
  <si>
    <t>TLS2</t>
  </si>
  <si>
    <t>OJ Mixed 5x 8ml Travel Lab SET 2</t>
  </si>
  <si>
    <t>TLS3</t>
  </si>
  <si>
    <t>OJ Mixed 5x 8ml Travel Lab SET 3</t>
  </si>
  <si>
    <t>HM1</t>
  </si>
  <si>
    <t xml:space="preserve">OJ Hair Mist 50ml - Osmanthus </t>
  </si>
  <si>
    <t>HM2</t>
  </si>
  <si>
    <t>OJ Hair Mist 50ml - Ta'if</t>
  </si>
  <si>
    <t>HM3</t>
  </si>
  <si>
    <t>OJ Hair Mist 50ml - Ambre Royal</t>
  </si>
  <si>
    <t>HM4</t>
  </si>
  <si>
    <t>OJ Hair Mist 50ml - Montabaco</t>
  </si>
  <si>
    <t>DL1</t>
  </si>
  <si>
    <t xml:space="preserve">OJ Discovery Lab 7x 2ml - Signature </t>
  </si>
  <si>
    <t>DL2</t>
  </si>
  <si>
    <t xml:space="preserve">OJ Discovery Lab 7x 2ml - Gold Trilogy / 4cote  </t>
  </si>
  <si>
    <t>DL3</t>
  </si>
  <si>
    <t xml:space="preserve">OJ Discovery Lab 7x 2ml - Floral / Absolute / Abstract </t>
  </si>
  <si>
    <t>DL4</t>
  </si>
  <si>
    <t xml:space="preserve">OJ Discovery Lab 7x 2ml - Oriental / Woods </t>
  </si>
  <si>
    <t>DL5</t>
  </si>
  <si>
    <t xml:space="preserve">OJ Discovery Lab 7x 2ml - Online </t>
  </si>
  <si>
    <t>DL6</t>
  </si>
  <si>
    <t xml:space="preserve">OJ Discovery Lab 7x 2ml - Elixir / Oudh </t>
  </si>
  <si>
    <t>DL7</t>
  </si>
  <si>
    <t xml:space="preserve">OJ Discovery Lab 7x2ml - La Route de Soie </t>
  </si>
  <si>
    <t>ORMONDE JAYNE</t>
  </si>
  <si>
    <t>Exw Europe or Sin</t>
  </si>
  <si>
    <t>Lead Time 5-7 weeks</t>
  </si>
  <si>
    <t>Moq Eur30000.00</t>
  </si>
  <si>
    <t>Cost (GBP)</t>
  </si>
  <si>
    <t>Qty/Ctn</t>
  </si>
  <si>
    <t>Tester Cost (GBP)</t>
  </si>
  <si>
    <t>Ref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</si>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</sst>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₪&quot;* #,##0.00_-;\-&quot;₪&quot;* #,##0.00_-;_-&quot;₪&quot;* &quot;-&quot;??_-;_-@_-"/>
    <numFmt numFmtId="166" formatCode="[$£-809]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Fill="1"/>
    <xf numFmtId="166" fontId="2" fillId="0" borderId="0" xfId="0" applyNumberFormat="1" applyFont="1" applyFill="1" applyAlignment="1">
      <alignment horizont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166" fontId="2" fillId="0" borderId="5" xfId="1" applyNumberFormat="1" applyFont="1" applyFill="1" applyBorder="1" applyAlignment="1">
      <alignment horizontal="center"/>
    </xf>
    <xf numFmtId="166" fontId="2" fillId="0" borderId="5" xfId="0" applyNumberFormat="1" applyFont="1" applyFill="1" applyBorder="1" applyAlignment="1">
      <alignment horizontal="center"/>
    </xf>
    <xf numFmtId="0" fontId="2" fillId="0" borderId="0" xfId="0" applyFont="1" applyFill="1" applyBorder="1"/>
    <xf numFmtId="166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166" fontId="3" fillId="2" borderId="5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20C92-476C-4912-9713-03244074A52D}">
  <dimension ref="A1:F78"/>
  <sheetViews>
    <sheetView tabSelected="1" workbookViewId="0">
      <selection activeCell="B23" sqref="B23"/>
    </sheetView>
  </sheetViews>
  <sheetFormatPr defaultRowHeight="12" customHeight="1" x14ac:dyDescent="0.25"/>
  <cols>
    <col min="1" max="1" width="11.33203125" style="4" customWidth="1"/>
    <col min="2" max="2" width="16.5546875" style="4" customWidth="1"/>
    <col min="3" max="3" width="41.6640625" style="1" customWidth="1"/>
    <col min="4" max="4" width="9.6640625" style="1" customWidth="1"/>
    <col min="5" max="5" width="11.6640625" style="2" customWidth="1"/>
    <col min="6" max="6" width="11.44140625" style="2" customWidth="1"/>
    <col min="7" max="16384" width="8.88671875" style="1"/>
  </cols>
  <sheetData>
    <row r="1" spans="1:6" ht="12" customHeight="1" x14ac:dyDescent="0.25">
      <c r="A1" s="24" t="s">
        <v>142</v>
      </c>
      <c r="B1" s="16"/>
      <c r="C1" s="10"/>
      <c r="D1" s="10"/>
      <c r="E1" s="11"/>
      <c r="F1" s="11"/>
    </row>
    <row r="2" spans="1:6" ht="12" customHeight="1" x14ac:dyDescent="0.25">
      <c r="A2" s="24"/>
      <c r="B2" s="16"/>
      <c r="C2" s="10"/>
      <c r="D2" s="10"/>
      <c r="E2" s="11"/>
      <c r="F2" s="11"/>
    </row>
    <row r="3" spans="1:6" ht="12" customHeight="1" x14ac:dyDescent="0.25">
      <c r="A3" s="24" t="s">
        <v>143</v>
      </c>
      <c r="B3" s="16"/>
      <c r="C3" s="12"/>
      <c r="D3" s="12"/>
      <c r="E3" s="11"/>
      <c r="F3" s="11"/>
    </row>
    <row r="4" spans="1:6" ht="12" customHeight="1" x14ac:dyDescent="0.25">
      <c r="A4" s="24" t="s">
        <v>144</v>
      </c>
      <c r="B4" s="16"/>
      <c r="C4" s="12"/>
      <c r="D4" s="12"/>
      <c r="E4" s="11"/>
      <c r="F4" s="11"/>
    </row>
    <row r="5" spans="1:6" ht="12" customHeight="1" x14ac:dyDescent="0.25">
      <c r="A5" s="24" t="s">
        <v>145</v>
      </c>
      <c r="B5" s="16"/>
      <c r="C5" s="12"/>
      <c r="D5" s="12"/>
      <c r="E5" s="11"/>
      <c r="F5" s="11"/>
    </row>
    <row r="6" spans="1:6" ht="12" customHeight="1" x14ac:dyDescent="0.25">
      <c r="A6" s="17"/>
    </row>
    <row r="7" spans="1:6" ht="12" customHeight="1" x14ac:dyDescent="0.25">
      <c r="A7" s="13" t="s">
        <v>149</v>
      </c>
      <c r="B7" s="13" t="s">
        <v>150</v>
      </c>
      <c r="C7" s="13" t="s">
        <v>151</v>
      </c>
      <c r="D7" s="14" t="s">
        <v>147</v>
      </c>
      <c r="E7" s="15" t="s">
        <v>146</v>
      </c>
      <c r="F7" s="15" t="s">
        <v>148</v>
      </c>
    </row>
    <row r="8" spans="1:6" ht="12" customHeight="1" x14ac:dyDescent="0.25">
      <c r="A8" s="18" t="s">
        <v>0</v>
      </c>
      <c r="B8" s="19">
        <v>5060238281492</v>
      </c>
      <c r="C8" s="3" t="s">
        <v>1</v>
      </c>
      <c r="D8" s="7">
        <v>6</v>
      </c>
      <c r="E8" s="8">
        <v>53.776800000000009</v>
      </c>
      <c r="F8" s="8">
        <v>35.75</v>
      </c>
    </row>
    <row r="9" spans="1:6" ht="12" customHeight="1" x14ac:dyDescent="0.25">
      <c r="A9" s="20" t="s">
        <v>2</v>
      </c>
      <c r="B9" s="21">
        <v>5060238281508</v>
      </c>
      <c r="C9" s="5" t="s">
        <v>3</v>
      </c>
      <c r="D9" s="7">
        <v>6</v>
      </c>
      <c r="E9" s="8">
        <v>53.776800000000009</v>
      </c>
      <c r="F9" s="8">
        <v>35.75</v>
      </c>
    </row>
    <row r="10" spans="1:6" ht="12" customHeight="1" x14ac:dyDescent="0.25">
      <c r="A10" s="20" t="s">
        <v>4</v>
      </c>
      <c r="B10" s="21">
        <v>5060238281515</v>
      </c>
      <c r="C10" s="5" t="s">
        <v>5</v>
      </c>
      <c r="D10" s="7">
        <v>6</v>
      </c>
      <c r="E10" s="8">
        <v>53.776800000000009</v>
      </c>
      <c r="F10" s="8">
        <v>35.75</v>
      </c>
    </row>
    <row r="11" spans="1:6" ht="12" customHeight="1" x14ac:dyDescent="0.25">
      <c r="A11" s="20" t="s">
        <v>6</v>
      </c>
      <c r="B11" s="21">
        <v>5060238281522</v>
      </c>
      <c r="C11" s="5" t="s">
        <v>7</v>
      </c>
      <c r="D11" s="7">
        <v>6</v>
      </c>
      <c r="E11" s="8">
        <v>53.776800000000009</v>
      </c>
      <c r="F11" s="8">
        <v>35.75</v>
      </c>
    </row>
    <row r="12" spans="1:6" ht="12" customHeight="1" x14ac:dyDescent="0.25">
      <c r="A12" s="20" t="s">
        <v>8</v>
      </c>
      <c r="B12" s="21">
        <v>5060238281539</v>
      </c>
      <c r="C12" s="5" t="s">
        <v>9</v>
      </c>
      <c r="D12" s="7">
        <v>6</v>
      </c>
      <c r="E12" s="8">
        <v>53.776800000000009</v>
      </c>
      <c r="F12" s="8">
        <v>35.75</v>
      </c>
    </row>
    <row r="13" spans="1:6" ht="12" customHeight="1" x14ac:dyDescent="0.25">
      <c r="A13" s="20" t="s">
        <v>10</v>
      </c>
      <c r="B13" s="21">
        <v>5060238281546</v>
      </c>
      <c r="C13" s="5" t="s">
        <v>11</v>
      </c>
      <c r="D13" s="7">
        <v>6</v>
      </c>
      <c r="E13" s="8">
        <v>53.776800000000009</v>
      </c>
      <c r="F13" s="8">
        <v>35.75</v>
      </c>
    </row>
    <row r="14" spans="1:6" ht="12" customHeight="1" x14ac:dyDescent="0.25">
      <c r="A14" s="20" t="s">
        <v>12</v>
      </c>
      <c r="B14" s="21">
        <v>5060238281553</v>
      </c>
      <c r="C14" s="5" t="s">
        <v>13</v>
      </c>
      <c r="D14" s="7">
        <v>6</v>
      </c>
      <c r="E14" s="8">
        <v>53.776800000000009</v>
      </c>
      <c r="F14" s="8">
        <v>35.75</v>
      </c>
    </row>
    <row r="15" spans="1:6" ht="12" customHeight="1" x14ac:dyDescent="0.25">
      <c r="A15" s="20" t="s">
        <v>14</v>
      </c>
      <c r="B15" s="21">
        <v>5060238281584</v>
      </c>
      <c r="C15" s="5" t="s">
        <v>15</v>
      </c>
      <c r="D15" s="7">
        <v>6</v>
      </c>
      <c r="E15" s="8">
        <v>53.776800000000009</v>
      </c>
      <c r="F15" s="8">
        <v>35.75</v>
      </c>
    </row>
    <row r="16" spans="1:6" ht="12" customHeight="1" x14ac:dyDescent="0.25">
      <c r="A16" s="20" t="s">
        <v>16</v>
      </c>
      <c r="B16" s="21">
        <v>5060238281591</v>
      </c>
      <c r="C16" s="5" t="s">
        <v>17</v>
      </c>
      <c r="D16" s="7">
        <v>6</v>
      </c>
      <c r="E16" s="8">
        <v>53.776800000000009</v>
      </c>
      <c r="F16" s="8">
        <v>35.75</v>
      </c>
    </row>
    <row r="17" spans="1:6" ht="12" customHeight="1" x14ac:dyDescent="0.25">
      <c r="A17" s="20" t="s">
        <v>18</v>
      </c>
      <c r="B17" s="7" t="str">
        <f>"5060238282291"</f>
        <v>5060238282291</v>
      </c>
      <c r="C17" s="5" t="s">
        <v>19</v>
      </c>
      <c r="D17" s="7">
        <v>6</v>
      </c>
      <c r="E17" s="8">
        <v>53.776800000000009</v>
      </c>
      <c r="F17" s="8">
        <v>35.75</v>
      </c>
    </row>
    <row r="18" spans="1:6" ht="12" customHeight="1" x14ac:dyDescent="0.25">
      <c r="A18" s="20" t="s">
        <v>20</v>
      </c>
      <c r="B18" s="7" t="str">
        <f>"5060238283441"</f>
        <v>5060238283441</v>
      </c>
      <c r="C18" s="5" t="s">
        <v>21</v>
      </c>
      <c r="D18" s="7">
        <v>6</v>
      </c>
      <c r="E18" s="8">
        <v>53.776800000000009</v>
      </c>
      <c r="F18" s="8">
        <v>35.75</v>
      </c>
    </row>
    <row r="19" spans="1:6" ht="12" customHeight="1" x14ac:dyDescent="0.25">
      <c r="A19" s="20" t="s">
        <v>22</v>
      </c>
      <c r="B19" s="7" t="str">
        <f>"5060238280006"</f>
        <v>5060238280006</v>
      </c>
      <c r="C19" s="6" t="s">
        <v>23</v>
      </c>
      <c r="D19" s="7">
        <v>6</v>
      </c>
      <c r="E19" s="8">
        <v>36.971550000000008</v>
      </c>
      <c r="F19" s="9"/>
    </row>
    <row r="20" spans="1:6" ht="12" customHeight="1" x14ac:dyDescent="0.25">
      <c r="A20" s="20" t="s">
        <v>24</v>
      </c>
      <c r="B20" s="7" t="str">
        <f>"5060238280013"</f>
        <v>5060238280013</v>
      </c>
      <c r="C20" s="6" t="s">
        <v>25</v>
      </c>
      <c r="D20" s="7">
        <v>6</v>
      </c>
      <c r="E20" s="8">
        <v>36.971550000000008</v>
      </c>
      <c r="F20" s="9"/>
    </row>
    <row r="21" spans="1:6" ht="12" customHeight="1" x14ac:dyDescent="0.25">
      <c r="A21" s="20" t="s">
        <v>26</v>
      </c>
      <c r="B21" s="7" t="str">
        <f>"5060238280020"</f>
        <v>5060238280020</v>
      </c>
      <c r="C21" s="6" t="s">
        <v>27</v>
      </c>
      <c r="D21" s="7">
        <v>6</v>
      </c>
      <c r="E21" s="8">
        <v>36.971550000000008</v>
      </c>
      <c r="F21" s="9"/>
    </row>
    <row r="22" spans="1:6" ht="12" customHeight="1" x14ac:dyDescent="0.25">
      <c r="A22" s="20" t="s">
        <v>28</v>
      </c>
      <c r="B22" s="7" t="str">
        <f>"5060238280037"</f>
        <v>5060238280037</v>
      </c>
      <c r="C22" s="6" t="s">
        <v>29</v>
      </c>
      <c r="D22" s="7">
        <v>6</v>
      </c>
      <c r="E22" s="8">
        <v>36.971550000000008</v>
      </c>
      <c r="F22" s="9"/>
    </row>
    <row r="23" spans="1:6" ht="12" customHeight="1" x14ac:dyDescent="0.25">
      <c r="A23" s="20" t="s">
        <v>30</v>
      </c>
      <c r="B23" s="7" t="str">
        <f>"5060238280044"</f>
        <v>5060238280044</v>
      </c>
      <c r="C23" s="6" t="s">
        <v>31</v>
      </c>
      <c r="D23" s="7">
        <v>6</v>
      </c>
      <c r="E23" s="8">
        <v>36.971550000000008</v>
      </c>
      <c r="F23" s="9"/>
    </row>
    <row r="24" spans="1:6" ht="12" customHeight="1" x14ac:dyDescent="0.25">
      <c r="A24" s="20" t="s">
        <v>32</v>
      </c>
      <c r="B24" s="7" t="str">
        <f>"5060238280051"</f>
        <v>5060238280051</v>
      </c>
      <c r="C24" s="6" t="s">
        <v>33</v>
      </c>
      <c r="D24" s="7">
        <v>6</v>
      </c>
      <c r="E24" s="8">
        <v>36.971550000000008</v>
      </c>
      <c r="F24" s="9"/>
    </row>
    <row r="25" spans="1:6" ht="12" customHeight="1" x14ac:dyDescent="0.25">
      <c r="A25" s="20" t="s">
        <v>34</v>
      </c>
      <c r="B25" s="7" t="str">
        <f>"5060238280068"</f>
        <v>5060238280068</v>
      </c>
      <c r="C25" s="6" t="s">
        <v>35</v>
      </c>
      <c r="D25" s="7">
        <v>6</v>
      </c>
      <c r="E25" s="8">
        <v>36.971550000000008</v>
      </c>
      <c r="F25" s="9"/>
    </row>
    <row r="26" spans="1:6" ht="12" customHeight="1" x14ac:dyDescent="0.25">
      <c r="A26" s="20" t="s">
        <v>36</v>
      </c>
      <c r="B26" s="7" t="str">
        <f>"5060238280099"</f>
        <v>5060238280099</v>
      </c>
      <c r="C26" s="6" t="s">
        <v>37</v>
      </c>
      <c r="D26" s="7">
        <v>6</v>
      </c>
      <c r="E26" s="8">
        <v>36.971550000000008</v>
      </c>
      <c r="F26" s="9"/>
    </row>
    <row r="27" spans="1:6" ht="12" customHeight="1" x14ac:dyDescent="0.25">
      <c r="A27" s="20" t="s">
        <v>38</v>
      </c>
      <c r="B27" s="7" t="str">
        <f>"5060238280105"</f>
        <v>5060238280105</v>
      </c>
      <c r="C27" s="6" t="s">
        <v>39</v>
      </c>
      <c r="D27" s="7">
        <v>6</v>
      </c>
      <c r="E27" s="8">
        <v>36.971550000000008</v>
      </c>
      <c r="F27" s="9"/>
    </row>
    <row r="28" spans="1:6" ht="12" customHeight="1" x14ac:dyDescent="0.25">
      <c r="A28" s="20" t="s">
        <v>40</v>
      </c>
      <c r="B28" s="7" t="str">
        <f>"5060238282277"</f>
        <v>5060238282277</v>
      </c>
      <c r="C28" s="5" t="s">
        <v>41</v>
      </c>
      <c r="D28" s="7">
        <v>6</v>
      </c>
      <c r="E28" s="8">
        <v>36.971550000000008</v>
      </c>
      <c r="F28" s="9"/>
    </row>
    <row r="29" spans="1:6" ht="12" customHeight="1" x14ac:dyDescent="0.25">
      <c r="A29" s="20" t="s">
        <v>42</v>
      </c>
      <c r="B29" s="7" t="str">
        <f>"5060238283458"</f>
        <v>5060238283458</v>
      </c>
      <c r="C29" s="5" t="s">
        <v>43</v>
      </c>
      <c r="D29" s="7">
        <v>6</v>
      </c>
      <c r="E29" s="8">
        <v>36.971550000000008</v>
      </c>
      <c r="F29" s="9"/>
    </row>
    <row r="30" spans="1:6" ht="12" customHeight="1" x14ac:dyDescent="0.25">
      <c r="A30" s="7" t="s">
        <v>44</v>
      </c>
      <c r="B30" s="7" t="str">
        <f>"5060238282376"</f>
        <v>5060238282376</v>
      </c>
      <c r="C30" s="6" t="s">
        <v>45</v>
      </c>
      <c r="D30" s="7">
        <v>6</v>
      </c>
      <c r="E30" s="8">
        <v>30.249450000000007</v>
      </c>
      <c r="F30" s="9"/>
    </row>
    <row r="31" spans="1:6" ht="12" customHeight="1" x14ac:dyDescent="0.25">
      <c r="A31" s="7" t="s">
        <v>46</v>
      </c>
      <c r="B31" s="7" t="str">
        <f>"5060238282383"</f>
        <v>5060238282383</v>
      </c>
      <c r="C31" s="6" t="s">
        <v>47</v>
      </c>
      <c r="D31" s="7">
        <v>6</v>
      </c>
      <c r="E31" s="8">
        <v>30.249450000000007</v>
      </c>
      <c r="F31" s="9"/>
    </row>
    <row r="32" spans="1:6" ht="12" customHeight="1" x14ac:dyDescent="0.25">
      <c r="A32" s="7" t="s">
        <v>48</v>
      </c>
      <c r="B32" s="7" t="str">
        <f>"5060238282390"</f>
        <v>5060238282390</v>
      </c>
      <c r="C32" s="6" t="s">
        <v>49</v>
      </c>
      <c r="D32" s="7">
        <v>6</v>
      </c>
      <c r="E32" s="8">
        <v>30.249450000000007</v>
      </c>
      <c r="F32" s="9"/>
    </row>
    <row r="33" spans="1:6" ht="12" customHeight="1" x14ac:dyDescent="0.25">
      <c r="A33" s="7" t="s">
        <v>50</v>
      </c>
      <c r="B33" s="7" t="str">
        <f>"5060238282406"</f>
        <v>5060238282406</v>
      </c>
      <c r="C33" s="6" t="s">
        <v>51</v>
      </c>
      <c r="D33" s="7">
        <v>6</v>
      </c>
      <c r="E33" s="8">
        <v>30.249450000000007</v>
      </c>
      <c r="F33" s="9"/>
    </row>
    <row r="34" spans="1:6" ht="12" customHeight="1" x14ac:dyDescent="0.25">
      <c r="A34" s="7" t="s">
        <v>52</v>
      </c>
      <c r="B34" s="7" t="str">
        <f>"5060238282413"</f>
        <v>5060238282413</v>
      </c>
      <c r="C34" s="6" t="s">
        <v>53</v>
      </c>
      <c r="D34" s="7">
        <v>6</v>
      </c>
      <c r="E34" s="8">
        <v>30.249450000000007</v>
      </c>
      <c r="F34" s="9"/>
    </row>
    <row r="35" spans="1:6" ht="12" customHeight="1" x14ac:dyDescent="0.25">
      <c r="A35" s="7" t="s">
        <v>54</v>
      </c>
      <c r="B35" s="7" t="str">
        <f>"5060238282536"</f>
        <v>5060238282536</v>
      </c>
      <c r="C35" s="6" t="s">
        <v>55</v>
      </c>
      <c r="D35" s="7">
        <v>6</v>
      </c>
      <c r="E35" s="8">
        <v>30.249450000000007</v>
      </c>
      <c r="F35" s="9"/>
    </row>
    <row r="36" spans="1:6" ht="12" customHeight="1" x14ac:dyDescent="0.25">
      <c r="A36" s="7" t="s">
        <v>56</v>
      </c>
      <c r="B36" s="7" t="str">
        <f>"5060238282420"</f>
        <v>5060238282420</v>
      </c>
      <c r="C36" s="6" t="s">
        <v>57</v>
      </c>
      <c r="D36" s="7">
        <v>6</v>
      </c>
      <c r="E36" s="8">
        <v>30.249450000000007</v>
      </c>
      <c r="F36" s="9"/>
    </row>
    <row r="37" spans="1:6" ht="12" customHeight="1" x14ac:dyDescent="0.25">
      <c r="A37" s="7" t="s">
        <v>58</v>
      </c>
      <c r="B37" s="7" t="str">
        <f>"5060238282451"</f>
        <v>5060238282451</v>
      </c>
      <c r="C37" s="6" t="s">
        <v>59</v>
      </c>
      <c r="D37" s="7">
        <v>6</v>
      </c>
      <c r="E37" s="8">
        <v>30.249450000000007</v>
      </c>
      <c r="F37" s="9"/>
    </row>
    <row r="38" spans="1:6" ht="12" customHeight="1" x14ac:dyDescent="0.25">
      <c r="A38" s="7" t="s">
        <v>60</v>
      </c>
      <c r="B38" s="7" t="str">
        <f>"5060238282468"</f>
        <v>5060238282468</v>
      </c>
      <c r="C38" s="6" t="s">
        <v>61</v>
      </c>
      <c r="D38" s="7">
        <v>6</v>
      </c>
      <c r="E38" s="8">
        <v>30.249450000000007</v>
      </c>
      <c r="F38" s="9"/>
    </row>
    <row r="39" spans="1:6" ht="12" customHeight="1" x14ac:dyDescent="0.25">
      <c r="A39" s="7" t="s">
        <v>62</v>
      </c>
      <c r="B39" s="7" t="str">
        <f>"5060238282307"</f>
        <v>5060238282307</v>
      </c>
      <c r="C39" s="5" t="s">
        <v>63</v>
      </c>
      <c r="D39" s="7">
        <v>6</v>
      </c>
      <c r="E39" s="8">
        <v>30.249450000000007</v>
      </c>
      <c r="F39" s="9"/>
    </row>
    <row r="40" spans="1:6" ht="12" customHeight="1" x14ac:dyDescent="0.25">
      <c r="A40" s="7" t="s">
        <v>64</v>
      </c>
      <c r="B40" s="7" t="str">
        <f>"5060238283465"</f>
        <v>5060238283465</v>
      </c>
      <c r="C40" s="5" t="s">
        <v>65</v>
      </c>
      <c r="D40" s="7">
        <v>6</v>
      </c>
      <c r="E40" s="8">
        <v>30.249450000000007</v>
      </c>
      <c r="F40" s="9"/>
    </row>
    <row r="41" spans="1:6" ht="12" customHeight="1" x14ac:dyDescent="0.25">
      <c r="A41" s="7" t="s">
        <v>66</v>
      </c>
      <c r="B41" s="7" t="str">
        <f>"5060238284257"</f>
        <v>5060238284257</v>
      </c>
      <c r="C41" s="5" t="s">
        <v>67</v>
      </c>
      <c r="D41" s="7">
        <v>6</v>
      </c>
      <c r="E41" s="8">
        <v>45.374175000000008</v>
      </c>
      <c r="F41" s="9"/>
    </row>
    <row r="42" spans="1:6" ht="12" customHeight="1" x14ac:dyDescent="0.25">
      <c r="A42" s="7" t="s">
        <v>68</v>
      </c>
      <c r="B42" s="7" t="str">
        <f>"5060238284264"</f>
        <v>5060238284264</v>
      </c>
      <c r="C42" s="5" t="s">
        <v>69</v>
      </c>
      <c r="D42" s="7">
        <v>6</v>
      </c>
      <c r="E42" s="8">
        <v>45.374175000000008</v>
      </c>
      <c r="F42" s="9"/>
    </row>
    <row r="43" spans="1:6" ht="12" customHeight="1" x14ac:dyDescent="0.25">
      <c r="A43" s="7" t="s">
        <v>70</v>
      </c>
      <c r="B43" s="7" t="str">
        <f>"5060238284271"</f>
        <v>5060238284271</v>
      </c>
      <c r="C43" s="5" t="s">
        <v>71</v>
      </c>
      <c r="D43" s="7">
        <v>6</v>
      </c>
      <c r="E43" s="8">
        <v>45.374175000000008</v>
      </c>
      <c r="F43" s="9"/>
    </row>
    <row r="44" spans="1:6" ht="12" customHeight="1" x14ac:dyDescent="0.25">
      <c r="A44" s="7" t="s">
        <v>72</v>
      </c>
      <c r="B44" s="7" t="str">
        <f>"5060238284288"</f>
        <v>5060238284288</v>
      </c>
      <c r="C44" s="5" t="s">
        <v>73</v>
      </c>
      <c r="D44" s="7">
        <v>6</v>
      </c>
      <c r="E44" s="8">
        <v>45.374175000000008</v>
      </c>
      <c r="F44" s="9"/>
    </row>
    <row r="45" spans="1:6" ht="12" customHeight="1" x14ac:dyDescent="0.25">
      <c r="A45" s="7" t="s">
        <v>74</v>
      </c>
      <c r="B45" s="7" t="str">
        <f>"5060238284295"</f>
        <v>5060238284295</v>
      </c>
      <c r="C45" s="5" t="s">
        <v>75</v>
      </c>
      <c r="D45" s="7">
        <v>6</v>
      </c>
      <c r="E45" s="8">
        <v>45.374175000000008</v>
      </c>
      <c r="F45" s="9"/>
    </row>
    <row r="46" spans="1:6" ht="12" customHeight="1" x14ac:dyDescent="0.25">
      <c r="A46" s="7" t="s">
        <v>76</v>
      </c>
      <c r="B46" s="7" t="str">
        <f>"5060238284301"</f>
        <v>5060238284301</v>
      </c>
      <c r="C46" s="5" t="s">
        <v>77</v>
      </c>
      <c r="D46" s="7">
        <v>6</v>
      </c>
      <c r="E46" s="8">
        <v>45.374175000000008</v>
      </c>
      <c r="F46" s="9"/>
    </row>
    <row r="47" spans="1:6" ht="12" customHeight="1" x14ac:dyDescent="0.25">
      <c r="A47" s="7" t="s">
        <v>78</v>
      </c>
      <c r="B47" s="7" t="str">
        <f>"5060238284318"</f>
        <v>5060238284318</v>
      </c>
      <c r="C47" s="5" t="s">
        <v>79</v>
      </c>
      <c r="D47" s="7">
        <v>6</v>
      </c>
      <c r="E47" s="8">
        <v>45.374175000000008</v>
      </c>
      <c r="F47" s="9"/>
    </row>
    <row r="48" spans="1:6" ht="12" customHeight="1" x14ac:dyDescent="0.25">
      <c r="A48" s="7" t="s">
        <v>80</v>
      </c>
      <c r="B48" s="7" t="str">
        <f>"5060238283472"</f>
        <v>5060238283472</v>
      </c>
      <c r="C48" s="6" t="s">
        <v>81</v>
      </c>
      <c r="D48" s="7">
        <v>6</v>
      </c>
      <c r="E48" s="8">
        <v>65.540475000000001</v>
      </c>
      <c r="F48" s="9"/>
    </row>
    <row r="49" spans="1:6" ht="12" customHeight="1" x14ac:dyDescent="0.25">
      <c r="A49" s="7" t="s">
        <v>82</v>
      </c>
      <c r="B49" s="7" t="str">
        <f>"5060238283489"</f>
        <v>5060238283489</v>
      </c>
      <c r="C49" s="6" t="s">
        <v>83</v>
      </c>
      <c r="D49" s="7">
        <v>6</v>
      </c>
      <c r="E49" s="8">
        <v>73.943100000000015</v>
      </c>
      <c r="F49" s="9"/>
    </row>
    <row r="50" spans="1:6" ht="12" customHeight="1" x14ac:dyDescent="0.25">
      <c r="A50" s="7" t="s">
        <v>84</v>
      </c>
      <c r="B50" s="7" t="str">
        <f>"5060238283496"</f>
        <v>5060238283496</v>
      </c>
      <c r="C50" s="6" t="s">
        <v>85</v>
      </c>
      <c r="D50" s="7">
        <v>6</v>
      </c>
      <c r="E50" s="8">
        <v>65.540475000000001</v>
      </c>
      <c r="F50" s="9"/>
    </row>
    <row r="51" spans="1:6" ht="12" customHeight="1" x14ac:dyDescent="0.25">
      <c r="A51" s="7" t="s">
        <v>86</v>
      </c>
      <c r="B51" s="7" t="str">
        <f>"5060238283502"</f>
        <v>5060238283502</v>
      </c>
      <c r="C51" s="6" t="s">
        <v>87</v>
      </c>
      <c r="D51" s="7">
        <v>6</v>
      </c>
      <c r="E51" s="8">
        <v>65.540475000000001</v>
      </c>
      <c r="F51" s="9"/>
    </row>
    <row r="52" spans="1:6" ht="12" customHeight="1" x14ac:dyDescent="0.25">
      <c r="A52" s="7" t="s">
        <v>88</v>
      </c>
      <c r="B52" s="7" t="str">
        <f>"5060238283519"</f>
        <v>5060238283519</v>
      </c>
      <c r="C52" s="6" t="s">
        <v>89</v>
      </c>
      <c r="D52" s="7">
        <v>6</v>
      </c>
      <c r="E52" s="8">
        <v>73.943100000000015</v>
      </c>
      <c r="F52" s="9"/>
    </row>
    <row r="53" spans="1:6" ht="12" customHeight="1" x14ac:dyDescent="0.25">
      <c r="A53" s="20" t="s">
        <v>90</v>
      </c>
      <c r="B53" s="21">
        <v>5060238281362</v>
      </c>
      <c r="C53" s="6" t="s">
        <v>91</v>
      </c>
      <c r="D53" s="7">
        <v>6</v>
      </c>
      <c r="E53" s="8">
        <v>99.150975000000003</v>
      </c>
      <c r="F53" s="8">
        <v>66</v>
      </c>
    </row>
    <row r="54" spans="1:6" ht="12" customHeight="1" x14ac:dyDescent="0.25">
      <c r="A54" s="20" t="s">
        <v>92</v>
      </c>
      <c r="B54" s="21">
        <v>5060238281355</v>
      </c>
      <c r="C54" s="6" t="s">
        <v>93</v>
      </c>
      <c r="D54" s="7">
        <v>6</v>
      </c>
      <c r="E54" s="8">
        <v>99.150975000000003</v>
      </c>
      <c r="F54" s="8">
        <v>66</v>
      </c>
    </row>
    <row r="55" spans="1:6" ht="12" customHeight="1" x14ac:dyDescent="0.25">
      <c r="A55" s="20" t="s">
        <v>94</v>
      </c>
      <c r="B55" s="21">
        <v>5060238281379</v>
      </c>
      <c r="C55" s="6" t="s">
        <v>95</v>
      </c>
      <c r="D55" s="7">
        <v>6</v>
      </c>
      <c r="E55" s="8">
        <v>99.150975000000003</v>
      </c>
      <c r="F55" s="8">
        <v>66</v>
      </c>
    </row>
    <row r="56" spans="1:6" ht="12" customHeight="1" x14ac:dyDescent="0.25">
      <c r="A56" s="20" t="s">
        <v>96</v>
      </c>
      <c r="B56" s="21">
        <v>5060238281386</v>
      </c>
      <c r="C56" s="6" t="s">
        <v>97</v>
      </c>
      <c r="D56" s="7">
        <v>6</v>
      </c>
      <c r="E56" s="8">
        <v>112.59517500000001</v>
      </c>
      <c r="F56" s="8">
        <v>74.25</v>
      </c>
    </row>
    <row r="57" spans="1:6" ht="12" customHeight="1" x14ac:dyDescent="0.25">
      <c r="A57" s="7" t="s">
        <v>98</v>
      </c>
      <c r="B57" s="21">
        <v>5060238281874</v>
      </c>
      <c r="C57" s="6" t="s">
        <v>99</v>
      </c>
      <c r="D57" s="7">
        <v>6</v>
      </c>
      <c r="E57" s="8">
        <v>65.540475000000001</v>
      </c>
      <c r="F57" s="8">
        <v>44.550000000000004</v>
      </c>
    </row>
    <row r="58" spans="1:6" ht="12" customHeight="1" x14ac:dyDescent="0.25">
      <c r="A58" s="22" t="s">
        <v>100</v>
      </c>
      <c r="B58" s="21">
        <v>5060238281997</v>
      </c>
      <c r="C58" s="6" t="s">
        <v>101</v>
      </c>
      <c r="D58" s="7">
        <v>6</v>
      </c>
      <c r="E58" s="8">
        <v>65.540475000000001</v>
      </c>
      <c r="F58" s="8">
        <v>44.550000000000004</v>
      </c>
    </row>
    <row r="59" spans="1:6" ht="12" customHeight="1" x14ac:dyDescent="0.25">
      <c r="A59" s="22" t="s">
        <v>102</v>
      </c>
      <c r="B59" s="21">
        <v>5060238281973</v>
      </c>
      <c r="C59" s="6" t="s">
        <v>103</v>
      </c>
      <c r="D59" s="7">
        <v>6</v>
      </c>
      <c r="E59" s="8">
        <v>65.540475000000001</v>
      </c>
      <c r="F59" s="8">
        <v>44.550000000000004</v>
      </c>
    </row>
    <row r="60" spans="1:6" ht="12" customHeight="1" x14ac:dyDescent="0.25">
      <c r="A60" s="22" t="s">
        <v>104</v>
      </c>
      <c r="B60" s="21">
        <v>5060238281980</v>
      </c>
      <c r="C60" s="6" t="s">
        <v>105</v>
      </c>
      <c r="D60" s="7">
        <v>6</v>
      </c>
      <c r="E60" s="8">
        <v>73.943100000000015</v>
      </c>
      <c r="F60" s="8">
        <v>49.500000000000007</v>
      </c>
    </row>
    <row r="61" spans="1:6" ht="12" customHeight="1" x14ac:dyDescent="0.25">
      <c r="A61" s="23" t="s">
        <v>106</v>
      </c>
      <c r="B61" s="7" t="str">
        <f>"5060238282512"</f>
        <v>5060238282512</v>
      </c>
      <c r="C61" s="6" t="s">
        <v>107</v>
      </c>
      <c r="D61" s="7">
        <v>6</v>
      </c>
      <c r="E61" s="8">
        <v>36.971550000000008</v>
      </c>
      <c r="F61" s="9"/>
    </row>
    <row r="62" spans="1:6" ht="12" customHeight="1" x14ac:dyDescent="0.25">
      <c r="A62" s="23" t="s">
        <v>108</v>
      </c>
      <c r="B62" s="7" t="str">
        <f>"5060238282529"</f>
        <v>5060238282529</v>
      </c>
      <c r="C62" s="6" t="s">
        <v>109</v>
      </c>
      <c r="D62" s="7">
        <v>6</v>
      </c>
      <c r="E62" s="8">
        <v>38.652075000000004</v>
      </c>
      <c r="F62" s="9"/>
    </row>
    <row r="63" spans="1:6" ht="12" customHeight="1" x14ac:dyDescent="0.25">
      <c r="A63" s="23" t="s">
        <v>110</v>
      </c>
      <c r="B63" s="7" t="str">
        <f>"5060238282505"</f>
        <v>5060238282505</v>
      </c>
      <c r="C63" s="6" t="s">
        <v>111</v>
      </c>
      <c r="D63" s="7">
        <v>6</v>
      </c>
      <c r="E63" s="8">
        <v>36.971550000000008</v>
      </c>
      <c r="F63" s="9"/>
    </row>
    <row r="64" spans="1:6" ht="12" customHeight="1" x14ac:dyDescent="0.25">
      <c r="A64" s="7" t="s">
        <v>112</v>
      </c>
      <c r="B64" s="7" t="str">
        <f>"5060238282499"</f>
        <v>5060238282499</v>
      </c>
      <c r="C64" s="6" t="s">
        <v>113</v>
      </c>
      <c r="D64" s="7">
        <v>6</v>
      </c>
      <c r="E64" s="8">
        <v>36.971550000000008</v>
      </c>
      <c r="F64" s="9"/>
    </row>
    <row r="65" spans="1:6" ht="12" customHeight="1" x14ac:dyDescent="0.25">
      <c r="A65" s="20" t="s">
        <v>114</v>
      </c>
      <c r="B65" s="7" t="str">
        <f>"5060238282055"</f>
        <v>5060238282055</v>
      </c>
      <c r="C65" s="6" t="s">
        <v>115</v>
      </c>
      <c r="D65" s="7">
        <v>6</v>
      </c>
      <c r="E65" s="8">
        <v>35.291025000000005</v>
      </c>
      <c r="F65" s="9"/>
    </row>
    <row r="66" spans="1:6" ht="12" customHeight="1" x14ac:dyDescent="0.25">
      <c r="A66" s="20" t="s">
        <v>116</v>
      </c>
      <c r="B66" s="7" t="str">
        <f>"5060238282062"</f>
        <v>5060238282062</v>
      </c>
      <c r="C66" s="6" t="s">
        <v>117</v>
      </c>
      <c r="D66" s="7">
        <v>6</v>
      </c>
      <c r="E66" s="8">
        <v>35.291025000000005</v>
      </c>
      <c r="F66" s="9"/>
    </row>
    <row r="67" spans="1:6" ht="12" customHeight="1" x14ac:dyDescent="0.25">
      <c r="A67" s="20" t="s">
        <v>118</v>
      </c>
      <c r="B67" s="7" t="str">
        <f>"5060238282352"</f>
        <v>5060238282352</v>
      </c>
      <c r="C67" s="6" t="s">
        <v>119</v>
      </c>
      <c r="D67" s="7">
        <v>6</v>
      </c>
      <c r="E67" s="8">
        <v>35.291025000000005</v>
      </c>
      <c r="F67" s="9"/>
    </row>
    <row r="68" spans="1:6" ht="12" customHeight="1" x14ac:dyDescent="0.25">
      <c r="A68" s="7" t="s">
        <v>120</v>
      </c>
      <c r="B68" s="7" t="str">
        <f>"5060238283953"</f>
        <v>5060238283953</v>
      </c>
      <c r="C68" s="6" t="s">
        <v>121</v>
      </c>
      <c r="D68" s="7">
        <v>6</v>
      </c>
      <c r="E68" s="8">
        <v>20.1663</v>
      </c>
      <c r="F68" s="9"/>
    </row>
    <row r="69" spans="1:6" ht="12" customHeight="1" x14ac:dyDescent="0.25">
      <c r="A69" s="7" t="s">
        <v>122</v>
      </c>
      <c r="B69" s="7" t="str">
        <f>"5060238283960"</f>
        <v>5060238283960</v>
      </c>
      <c r="C69" s="6" t="s">
        <v>123</v>
      </c>
      <c r="D69" s="7">
        <v>6</v>
      </c>
      <c r="E69" s="8">
        <v>20.1663</v>
      </c>
      <c r="F69" s="9"/>
    </row>
    <row r="70" spans="1:6" ht="12" customHeight="1" x14ac:dyDescent="0.25">
      <c r="A70" s="7" t="s">
        <v>124</v>
      </c>
      <c r="B70" s="7" t="str">
        <f>"5060238283977"</f>
        <v>5060238283977</v>
      </c>
      <c r="C70" s="6" t="s">
        <v>125</v>
      </c>
      <c r="D70" s="7">
        <v>6</v>
      </c>
      <c r="E70" s="8">
        <v>20.1663</v>
      </c>
      <c r="F70" s="9"/>
    </row>
    <row r="71" spans="1:6" ht="12" customHeight="1" x14ac:dyDescent="0.25">
      <c r="A71" s="7" t="s">
        <v>126</v>
      </c>
      <c r="B71" s="7" t="str">
        <f>"5060238283984"</f>
        <v>5060238283984</v>
      </c>
      <c r="C71" s="6" t="s">
        <v>127</v>
      </c>
      <c r="D71" s="7">
        <v>6</v>
      </c>
      <c r="E71" s="8">
        <v>20.1663</v>
      </c>
      <c r="F71" s="9"/>
    </row>
    <row r="72" spans="1:6" ht="12" customHeight="1" x14ac:dyDescent="0.25">
      <c r="A72" s="7" t="s">
        <v>128</v>
      </c>
      <c r="B72" s="7" t="str">
        <f>"5060238285179"</f>
        <v>5060238285179</v>
      </c>
      <c r="C72" s="6" t="s">
        <v>129</v>
      </c>
      <c r="D72" s="7">
        <v>4</v>
      </c>
      <c r="E72" s="8">
        <v>14.116410000000004</v>
      </c>
      <c r="F72" s="9"/>
    </row>
    <row r="73" spans="1:6" ht="12" customHeight="1" x14ac:dyDescent="0.25">
      <c r="A73" s="7" t="s">
        <v>130</v>
      </c>
      <c r="B73" s="7" t="str">
        <f>"5060238285186"</f>
        <v>5060238285186</v>
      </c>
      <c r="C73" s="6" t="s">
        <v>131</v>
      </c>
      <c r="D73" s="7">
        <v>4</v>
      </c>
      <c r="E73" s="8">
        <v>16.469145000000005</v>
      </c>
      <c r="F73" s="9"/>
    </row>
    <row r="74" spans="1:6" ht="12" customHeight="1" x14ac:dyDescent="0.25">
      <c r="A74" s="7" t="s">
        <v>132</v>
      </c>
      <c r="B74" s="7" t="str">
        <f>"5060238285193"</f>
        <v>5060238285193</v>
      </c>
      <c r="C74" s="6" t="s">
        <v>133</v>
      </c>
      <c r="D74" s="7">
        <v>4</v>
      </c>
      <c r="E74" s="8">
        <v>14.116410000000004</v>
      </c>
      <c r="F74" s="9"/>
    </row>
    <row r="75" spans="1:6" ht="12" customHeight="1" x14ac:dyDescent="0.25">
      <c r="A75" s="7" t="s">
        <v>134</v>
      </c>
      <c r="B75" s="7" t="str">
        <f>"5060238285209"</f>
        <v>5060238285209</v>
      </c>
      <c r="C75" s="6" t="s">
        <v>135</v>
      </c>
      <c r="D75" s="7">
        <v>4</v>
      </c>
      <c r="E75" s="8">
        <v>14.116410000000004</v>
      </c>
      <c r="F75" s="9"/>
    </row>
    <row r="76" spans="1:6" ht="12" customHeight="1" x14ac:dyDescent="0.25">
      <c r="A76" s="7" t="s">
        <v>136</v>
      </c>
      <c r="B76" s="7" t="str">
        <f>"5060238285216"</f>
        <v>5060238285216</v>
      </c>
      <c r="C76" s="6" t="s">
        <v>137</v>
      </c>
      <c r="D76" s="7">
        <v>4</v>
      </c>
      <c r="E76" s="8">
        <v>14.116410000000004</v>
      </c>
      <c r="F76" s="9"/>
    </row>
    <row r="77" spans="1:6" ht="12" customHeight="1" x14ac:dyDescent="0.25">
      <c r="A77" s="7" t="s">
        <v>138</v>
      </c>
      <c r="B77" s="7" t="str">
        <f>"5060238285223"</f>
        <v>5060238285223</v>
      </c>
      <c r="C77" s="6" t="s">
        <v>139</v>
      </c>
      <c r="D77" s="7">
        <v>4</v>
      </c>
      <c r="E77" s="8">
        <v>16.469145000000005</v>
      </c>
      <c r="F77" s="9"/>
    </row>
    <row r="78" spans="1:6" ht="12" customHeight="1" x14ac:dyDescent="0.25">
      <c r="A78" s="7" t="s">
        <v>140</v>
      </c>
      <c r="B78" s="7" t="str">
        <f>"5060238284240"</f>
        <v>5060238284240</v>
      </c>
      <c r="C78" s="6" t="s">
        <v>141</v>
      </c>
      <c r="D78" s="7">
        <v>4</v>
      </c>
      <c r="E78" s="8">
        <v>14.116410000000004</v>
      </c>
      <c r="F7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Ormonde Jayne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97254</dc:creator>
  <cp:lastModifiedBy>Derrick Ng</cp:lastModifiedBy>
  <dcterms:created xsi:type="dcterms:W3CDTF">2022-07-20T16:34:33Z</dcterms:created>
  <dcterms:modified xsi:type="dcterms:W3CDTF">2022-11-18T07:01:03Z</dcterms:modified>
</cp:coreProperties>
</file>