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filterPrivacy="1"/>
  <xr:revisionPtr revIDLastSave="1" documentId="8_{4B765466-254C-401C-BEB1-ED83E6FD365A}" xr6:coauthVersionLast="47" xr6:coauthVersionMax="47" xr10:uidLastSave="{742484A4-743C-4DEF-9895-A6431AEC72FD}"/>
  <bookViews>
    <workbookView xWindow="-108" yWindow="-108" windowWidth="23256" windowHeight="12456" xr2:uid="{00000000-000D-0000-FFFF-FFFF00000000}"/>
  </bookViews>
  <sheets>
    <sheet name="Buxo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60" i="1" l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</calcChain>
</file>

<file path=xl/sharedStrings.xml><?xml version="1.0" encoding="utf-8"?>
<sst xmlns="http://schemas.openxmlformats.org/spreadsheetml/2006/main" count="514" uniqueCount="280">
  <si>
    <t>Size</t>
  </si>
  <si>
    <t>Forever Babe Eyeshadow Palette</t>
  </si>
  <si>
    <t>Poids Net Wt. 11.4 g / 0.4 oz.</t>
  </si>
  <si>
    <t xml:space="preserve">Eyeshadow Bar Single Eyeshadow -All Access </t>
  </si>
  <si>
    <t>poids net wt 1.4 g / 0.05 oz.</t>
  </si>
  <si>
    <t xml:space="preserve">Eyeshadow Bar Single Eyeshadow -Cashmere Craving </t>
  </si>
  <si>
    <t>Eyeshadow Bar Single Eyeshadow -Champagne Buzz</t>
  </si>
  <si>
    <t xml:space="preserve">Eyeshadow Bar Single Eyeshadow -Cool Caviar </t>
  </si>
  <si>
    <t xml:space="preserve">Eyeshadow Bar Single Eyeshadow -Diamond Darling </t>
  </si>
  <si>
    <t xml:space="preserve">Eyeshadow Bar Single Eyeshadow -Feather Boa </t>
  </si>
  <si>
    <t xml:space="preserve">Eyeshadow Bar Single Eyeshadow -Gimme Gorgeous </t>
  </si>
  <si>
    <t xml:space="preserve">Eyeshadow Bar Single Eyeshadow -Haute Couture </t>
  </si>
  <si>
    <t>Eyeshadow Bar Single Eyeshadow -Jetsetter</t>
  </si>
  <si>
    <t xml:space="preserve">Eyeshadow Bar Single Eyeshadow -La- La- Lavish </t>
  </si>
  <si>
    <t xml:space="preserve">Eyeshadow Bar Single Eyeshadow -Lingerie Lover </t>
  </si>
  <si>
    <t>Eyeshadow Bar Single Eyeshadow -Mink Magnet</t>
  </si>
  <si>
    <t>Eyeshadow Bar Single Eyeshadow -No Faux</t>
  </si>
  <si>
    <t>Eyeshadow Bar Single Eyeshadow -Patent Leather</t>
  </si>
  <si>
    <t xml:space="preserve">Eyeshadow Bar Single Eyeshadow -Satin Seduction </t>
  </si>
  <si>
    <t xml:space="preserve">Eyeshadow Bar Single Eyeshadow -Silk Sheets </t>
  </si>
  <si>
    <t xml:space="preserve">Eyeshadow Bar Single Eyeshadow -Spoiled Sexy </t>
  </si>
  <si>
    <t xml:space="preserve">Eyeshadow Bar Single Eyeshadow -Style Icon </t>
  </si>
  <si>
    <t xml:space="preserve">Eyeshadow Bar Single Eyeshadow -Top Shelf </t>
  </si>
  <si>
    <t xml:space="preserve">Eyeshadow Bar Single Eyeshadow -Unapologetic </t>
  </si>
  <si>
    <t>Empty Customizable Palette (Refresh) -</t>
  </si>
  <si>
    <t/>
  </si>
  <si>
    <t>Empty Single-Shade Eyeshadow Bar Compact -Empty Single</t>
  </si>
  <si>
    <t>Power Line™ Lasting Eyeliner-LBD</t>
  </si>
  <si>
    <t>Power Line™ Lasting Eyeliner-Bossy Brunnette</t>
  </si>
  <si>
    <t>Power Line™ Lasting Eyeliner-Copper Comeback</t>
  </si>
  <si>
    <t>Power Line™ Lasting Eyeliner-Demure Dolly</t>
  </si>
  <si>
    <t>Power Line™ Lasting Eyeliner-Throw Shade</t>
  </si>
  <si>
    <t xml:space="preserve">Hold The Line Eyeliner-Call Me </t>
  </si>
  <si>
    <t>0.04 oz / 1.2 g</t>
  </si>
  <si>
    <t>Hold The Line Eyeliner-Come Over</t>
  </si>
  <si>
    <t>Hold The Line Eyeliner-Here’s My Number</t>
  </si>
  <si>
    <t xml:space="preserve">Hold The Line Eyeliner-I'll Be Waiting </t>
  </si>
  <si>
    <t xml:space="preserve">Hold The Line Eyeliner-Pick Me Up </t>
  </si>
  <si>
    <t>Buxom Lash Mascara-Blackest Black</t>
  </si>
  <si>
    <t>11 ml / 0.37 fl. oz.</t>
  </si>
  <si>
    <t>Buxom Lash Waterproof Mascara-Waterproof Black</t>
  </si>
  <si>
    <t>Buxom Lash Mascara Travel Size-Blackest Black</t>
  </si>
  <si>
    <t xml:space="preserve">6 mL/ 0.2 fl. oz. liq. U.S. </t>
  </si>
  <si>
    <t>XTROVERT™ Mascara -Xtra Black</t>
  </si>
  <si>
    <t>12.0 ml / 0.41 fl. oz.</t>
  </si>
  <si>
    <t xml:space="preserve">Staycation Vibes™ Bronzer-Rooftop Tan </t>
  </si>
  <si>
    <t>4 gr/0.14 Net Wt. oz.</t>
  </si>
  <si>
    <t xml:space="preserve">Staycation Vibes™ Bronzer-Backyard Bronze </t>
  </si>
  <si>
    <t>Wanderlust™  Primer- Infused Blush -Ibiza</t>
  </si>
  <si>
    <t xml:space="preserve"> 3.6 g / 0.13 oz.</t>
  </si>
  <si>
    <t>Wanderlust™  Primer- Infused Blush -Dolly</t>
  </si>
  <si>
    <t>Wanderlust™  Primer- Infused Blush -Mykonos</t>
  </si>
  <si>
    <t>Wanderlust™  Primer- Infused Blush -Havana</t>
  </si>
  <si>
    <t>Wanderlust™  Primer- Infused Blush -Goa</t>
  </si>
  <si>
    <t>Wanderlust™  Primer- Infused Blush -Seychelles</t>
  </si>
  <si>
    <t>Full-On™ Plumping Lipstick - Matte-May Contain Nudity</t>
  </si>
  <si>
    <t>Full-On™ Plumping Lipstick - Matte-Lady Blush</t>
  </si>
  <si>
    <t>Full-On™ Plumping Lipstick - Matte-Fire</t>
  </si>
  <si>
    <t>Full-On™ Plumping Lipstick - Matte-In the Buff</t>
  </si>
  <si>
    <t>Full-On™ Plumping Lipstick - Matte-Crimson Crush</t>
  </si>
  <si>
    <t>Full-On™ Plumping Lipstick - Matte-Purple Heart</t>
  </si>
  <si>
    <t>Full-On™ Plumping Lipstick - Matte-Cherry on Top</t>
  </si>
  <si>
    <t>Full-On™ Plumping Lipstick - Matte-#1 Babe</t>
  </si>
  <si>
    <t>Full-On™ Plumping Lipstick- Satin-Sexy Vamp</t>
  </si>
  <si>
    <t>2.5 g / 0.09 oz</t>
  </si>
  <si>
    <t>Full-On™ Plumping Lipstick- Satin-Red My Lips</t>
  </si>
  <si>
    <t>Full-On™ Plumping Lipstick- Satin-Rosé Bubbles</t>
  </si>
  <si>
    <t>Full-On™ Plumping Lipstick- Satin-Magenta Maven</t>
  </si>
  <si>
    <t>Full-On™ Plumping Lipstick- Satin-Dolly Doll</t>
  </si>
  <si>
    <t>Full-On™ Plumping Lipstick- Satin-Chocolatte</t>
  </si>
  <si>
    <t>Full-On™ Plumping Lipstick- Satin-Hush Hush</t>
  </si>
  <si>
    <t xml:space="preserve">Full-On™ Plumping Lipstick- Satin-Body-Con </t>
  </si>
  <si>
    <t xml:space="preserve">Full-On™ Plumping Lipstick- Satin-Juicy Peach </t>
  </si>
  <si>
    <t>Full-On™ Plumping Lipstick- Satin-Skin Tease</t>
  </si>
  <si>
    <t>Full Force™ Plumping Lipstick-Goddess</t>
  </si>
  <si>
    <t xml:space="preserve">3.5g / 0.12 fl. Oz. </t>
  </si>
  <si>
    <t>Full Force™ Plumping Lipstick-Icon</t>
  </si>
  <si>
    <t>Full Force™ Plumping Lipstick-Boss</t>
  </si>
  <si>
    <t>Full Force™ Plumping Lipstick-Triple Threat</t>
  </si>
  <si>
    <t>Full Force™ Plumping Lipstick-Influencer</t>
  </si>
  <si>
    <t>Full Force™ Plumping Lipstick-Mover</t>
  </si>
  <si>
    <t>Full Force™ Plumping Lipstick-Shaker</t>
  </si>
  <si>
    <t>Full Force™ Plumping Lipstick-Lover</t>
  </si>
  <si>
    <t>Full Force™ Plumping Lipstick-Hot Shot</t>
  </si>
  <si>
    <t>Full Force™ Plumping Lipstick-Powerhouse</t>
  </si>
  <si>
    <t>Full Force™ Plumping Lipstick-Baller</t>
  </si>
  <si>
    <t>Full Force™ Plumping Lipstick-Winner</t>
  </si>
  <si>
    <t>Full Force™ Plumping Lipstick-Dolly Dreamer</t>
  </si>
  <si>
    <t>Full Force™ Plumping Lipstick-Badass</t>
  </si>
  <si>
    <t>Full Force™ Plumping Lipstick-Rockstar</t>
  </si>
  <si>
    <t>Full Force™ Plumping Lipstick-Gladiator</t>
  </si>
  <si>
    <t>Full Force™ Plumping Lipstick-Fly Girl</t>
  </si>
  <si>
    <t>Full Force™ Plumping Lipstick-Dreamboat</t>
  </si>
  <si>
    <t>Full Force™ Plumping Lipstick-Heartthrob</t>
  </si>
  <si>
    <t>Full Force™ Plumping Lipstick-Supermodel</t>
  </si>
  <si>
    <t>Full Force™ Plumping Lipstick-Popstar</t>
  </si>
  <si>
    <t>Full Force™ Plumping Lipstick-Angel</t>
  </si>
  <si>
    <t>Serial Kisser ™ Plumping Lip Stain-Make Out</t>
  </si>
  <si>
    <t>3.0ml/0.10 fl. Oz.</t>
  </si>
  <si>
    <t>Serial Kisser ™ Plumping Lip Stain-Beso</t>
  </si>
  <si>
    <t>Serial Kisser ™ Plumping Lip Stain-Smooch</t>
  </si>
  <si>
    <t>Serial Kisser ™ Plumping Lip Stain-S.W.A.K.</t>
  </si>
  <si>
    <t>Serial Kisser ™ Plumping Lip Stain-Frenchie</t>
  </si>
  <si>
    <t>Serial Kisser ™ Plumping Lip Stain-Bitten</t>
  </si>
  <si>
    <t>Serial Kisser ™ Plumping Lip Stain-Pucker Up Dolly</t>
  </si>
  <si>
    <t>Serial Kisser ™ Plumping Lip Stain-XXX</t>
  </si>
  <si>
    <t xml:space="preserve">Full-On™ Plumping Lip Matte-Catching Rays </t>
  </si>
  <si>
    <t>4.2 ml / 0.14 fl. oz.</t>
  </si>
  <si>
    <t xml:space="preserve">Full-On™ Plumping Lip Matte-Brunching </t>
  </si>
  <si>
    <t xml:space="preserve">Full-On™ Plumping Lip Matte-Road Trippin </t>
  </si>
  <si>
    <t xml:space="preserve">Full-On™ Plumping Lip Matte-Chill Night </t>
  </si>
  <si>
    <t>Full-On™ Plumping Lip Matte-After Hours</t>
  </si>
  <si>
    <t xml:space="preserve">Full-On™ Plumping Lip Matte-GNO </t>
  </si>
  <si>
    <t>Full-On™ Plumping Lip Matte-Dolly</t>
  </si>
  <si>
    <t xml:space="preserve">Full-On™ Plumping Lip Matte-Party Hopping </t>
  </si>
  <si>
    <t xml:space="preserve">Full-On™ Plumping Lip Matte-Drop Some $ </t>
  </si>
  <si>
    <t xml:space="preserve">Full-On™ Plumping Lip Matte-Hit the Beach </t>
  </si>
  <si>
    <t>Full-On™ Plumping Lip Cream-Berry Blast</t>
  </si>
  <si>
    <t>Full-On™ Plumping Lip Cream-Bellini</t>
  </si>
  <si>
    <t>Full-On™ Plumping Lip Cream-Blushing Margarita</t>
  </si>
  <si>
    <t>Full-On™ Plumping Lip Cream-Creamsicle</t>
  </si>
  <si>
    <t>Full-On™ Plumping Lip Cream-Cherry Flip</t>
  </si>
  <si>
    <t>Full-On™ Plumping Lip Cream-Dolly</t>
  </si>
  <si>
    <t>Full-On™ Plumping Lip Cream-French Martini</t>
  </si>
  <si>
    <t>Full-On™ Plumping Lip Cream-Gin Fizz</t>
  </si>
  <si>
    <t>Full-On™ Plumping Lip Cream-Hot Toddy</t>
  </si>
  <si>
    <t>Full-On™ Plumping Lip Cream-Kir Royale</t>
  </si>
  <si>
    <t>Full-On™ Plumping Lip Cream-Lavender Cosmo</t>
  </si>
  <si>
    <t>Full-On™ Plumping Lip Cream-Moscow Mule</t>
  </si>
  <si>
    <t>Full-On™ Plumping Lip Cream-Mudslide</t>
  </si>
  <si>
    <t>Full-On™ Plumping Lip Cream-Peach Daiquiri</t>
  </si>
  <si>
    <t>Full-On™ Plumping Lip Cream-Pink Champagne</t>
  </si>
  <si>
    <t>Full-On™ Plumping Lip Cream-Pink Lady</t>
  </si>
  <si>
    <t>Full-On™ Plumping Lip Cream-Purple Haze</t>
  </si>
  <si>
    <t>Full-On™ Plumping Lip Cream-Rose Julep</t>
  </si>
  <si>
    <t>Full-On™ Plumping Lip Cream-Sangria</t>
  </si>
  <si>
    <t>Full-On™ Plumping Lip Cream-White Russian</t>
  </si>
  <si>
    <t>Full-On™ Plumping Lip Cream-Wild Orchid</t>
  </si>
  <si>
    <t>Full-On™ Plumping Lip Polish-Amber</t>
  </si>
  <si>
    <t xml:space="preserve">4.45 ml / 0.15 fl. oz. </t>
  </si>
  <si>
    <t>Full-On™ Plumping Lip Polish-April</t>
  </si>
  <si>
    <t>Full-On™ Plumping Lip Polish-Ava</t>
  </si>
  <si>
    <t>Full-On™ Plumping Lip Polish-Brandi</t>
  </si>
  <si>
    <t>Full-On™ Plumping Lip Polish-Brianna</t>
  </si>
  <si>
    <t>Full-On™ Plumping Lip Polish-Brittany</t>
  </si>
  <si>
    <t>Full-On™ Plumping Lip Polish-Brooke</t>
  </si>
  <si>
    <t>Full-On™ Plumping Lip Polish-Bunny</t>
  </si>
  <si>
    <t>Full-On™ Plumping Lip Polish-Caroline</t>
  </si>
  <si>
    <t>Full-On™ Plumping Lip Polish-Celeste</t>
  </si>
  <si>
    <t>Full-On™ Plumping Lip Polish-Christina</t>
  </si>
  <si>
    <t>Full-On™ Plumping Lip Polish-Clair</t>
  </si>
  <si>
    <t>Full-On™ Plumping Lip Polish-Dani</t>
  </si>
  <si>
    <t>Full-On™ Plumping Lip Polish-Debbie</t>
  </si>
  <si>
    <t>Full-On™ Plumping Lip Polish-Dolly</t>
  </si>
  <si>
    <t>Full-On™ Plumping Lip Polish-Dominique</t>
  </si>
  <si>
    <t>Full-On™ Plumping Lip Polish-Elizabeth</t>
  </si>
  <si>
    <t>Full-On™ Plumping Lip Polish-Emily</t>
  </si>
  <si>
    <t>Full-On™ Plumping Lip Polish-Emma</t>
  </si>
  <si>
    <t>Full-On™ Plumping Lip Polish-Erica</t>
  </si>
  <si>
    <t>Full-On™ Plumping Lip Polish-Erin</t>
  </si>
  <si>
    <t>Full-On™ Plumping Lip Polish-Evelyn</t>
  </si>
  <si>
    <t>Full-On™ Plumping Lip Polish-Gabby</t>
  </si>
  <si>
    <t>Full-On™ Plumping Lip Polish-Hailey</t>
  </si>
  <si>
    <t>Full-On™ Plumping Lip Polish-Jane</t>
  </si>
  <si>
    <t>Full-On™ Plumping Lip Polish-Jennifer</t>
  </si>
  <si>
    <t>Full-On™ Plumping Lip Polish-Jessica</t>
  </si>
  <si>
    <t>Full-On™ Plumping Lip Polish-Julie</t>
  </si>
  <si>
    <t>Full-On™ Plumping Lip Polish-Kanani</t>
  </si>
  <si>
    <t>Full-On™ Plumping Lip Polish-Katie</t>
  </si>
  <si>
    <t>Full-On™ Plumping Lip Polish-Kelly</t>
  </si>
  <si>
    <t>Full-On™ Plumping Lip Polish-Kimberly</t>
  </si>
  <si>
    <t>Full-On™ Plumping Lip Polish-Kristen</t>
  </si>
  <si>
    <t>Full-On™ Plumping Lip Polish-Leslie</t>
  </si>
  <si>
    <t>Full-On™ Plumping Lip Polish-Maria</t>
  </si>
  <si>
    <t>Full-On™ Plumping Lip Polish-Natalie</t>
  </si>
  <si>
    <t>Full-On™ Plumping Lip Polish-Nicole</t>
  </si>
  <si>
    <t>Full-On™ Plumping Lip Polish-Princess</t>
  </si>
  <si>
    <t>Full-On™ Plumping Lip Polish-Samantha</t>
  </si>
  <si>
    <t>Full-On™ Plumping Lip Polish-Sandy</t>
  </si>
  <si>
    <t>Full-On™ Plumping Lip Polish-Sarina</t>
  </si>
  <si>
    <t>Full-On™ Plumping Lip Polish-Shannon</t>
  </si>
  <si>
    <t>Full-On™ Plumping Lip Polish-Sophia</t>
  </si>
  <si>
    <t>Full-On™ Plumping Lip Polish-Starr</t>
  </si>
  <si>
    <t>Full-On™ Plumping Lip Polish-Sugar</t>
  </si>
  <si>
    <t>Full-On™ Plumping Lip Polish-Tonya</t>
  </si>
  <si>
    <t>Full-On™ Plumping Lip Polish-Victoria</t>
  </si>
  <si>
    <t>Full-On™ Plumping Lip Polish-Zoe</t>
  </si>
  <si>
    <t>Full-On™ Plumping Lip Polish-Trixie</t>
  </si>
  <si>
    <t>Full-On™ Plumping Lip Polish-White Russian Sparkle</t>
  </si>
  <si>
    <t>Full-On™ Plumping Lip Polish-Dylan</t>
  </si>
  <si>
    <t>Full-On™ Plumping Lip Polish-Ryan</t>
  </si>
  <si>
    <t xml:space="preserve">Full-On™ Plumping Lip Polish-Charlie </t>
  </si>
  <si>
    <t>Full-On™ Plumping Lip Polish-Jill</t>
  </si>
  <si>
    <t>Full-On™ Plumping Lip Polish-Hannah</t>
  </si>
  <si>
    <t>Full-On™ Plumping Lip Polish-Alyssa</t>
  </si>
  <si>
    <t>Full-On™ Plumping Lip Polish-Grace</t>
  </si>
  <si>
    <t>Full-On™ Plumping Lip Polish-Rebecca</t>
  </si>
  <si>
    <t>Full-On™ Plumping Lip Polish-Margaret</t>
  </si>
  <si>
    <t>Full-On™ Plumping Lip Polish-Lindsey</t>
  </si>
  <si>
    <t>Full-On™ Plumping Lip Polish-Patricia</t>
  </si>
  <si>
    <t>Full-On™ Plumping Lip Polish-Jacqueline</t>
  </si>
  <si>
    <t>Full-On™ Plumping Lip Polish-Ashley</t>
  </si>
  <si>
    <t>Full-On™ Plumping Lip Polish-Karen</t>
  </si>
  <si>
    <t>Plump Shot™ Collagen-Infused Lip Serum -Filler</t>
  </si>
  <si>
    <t xml:space="preserve">4.0 ml / 0.14 fl. oz. </t>
  </si>
  <si>
    <t>Plump Shot™ Collagen-Infused Lip Serum Travel Size -Filler</t>
  </si>
  <si>
    <t>2 mL/ 0.07 fl. oz. liq. U.S.</t>
  </si>
  <si>
    <t>Plump Shot™ Collagen-Infused Lip Serum -Gilt</t>
  </si>
  <si>
    <t>Plump Shot™ Collagen-Infused Lip Serum -Flush</t>
  </si>
  <si>
    <t>Plump Shot™ Collagen-Infused Lip Serum -Exposed</t>
  </si>
  <si>
    <t>Plump Shot™ Collagen-Infused Lip Serum -Plush Peach</t>
  </si>
  <si>
    <t>Plump Shot™ Collagen-Infused Lip Serum -Get Naked</t>
  </si>
  <si>
    <t>Plump Shot™ Collagen-Infused Lip Serum -Lingerie</t>
  </si>
  <si>
    <t>Plump Shot™ Collagen-Infused Lip Serum -Soft Blush</t>
  </si>
  <si>
    <t>Plump Shot™ Collagen-Infused Lip Serum -Dolly Babe</t>
  </si>
  <si>
    <t>Plump Shot™ Collagen-Infused Lip Serum -Koral Kiss</t>
  </si>
  <si>
    <t>Plump Shot™ Collagen-Infused Lip Serum -Cherry Pop</t>
  </si>
  <si>
    <t>Plump Shot™ Collagen-Infused Lip Serum -Hypnotic Garnet</t>
  </si>
  <si>
    <t>Plump Shot™ Collagen-Infused Lip Serum -Fuchsia You</t>
  </si>
  <si>
    <t>Plump Shot™ Collagen-Infused Lip Serum -Plum Power</t>
  </si>
  <si>
    <t>Plump Shot™ Collagen-Infused Lip Serum -Wine Obsession</t>
  </si>
  <si>
    <t>Power Line™ Plumping Lip Liner-Bold Beige</t>
  </si>
  <si>
    <t>0.3 g/ poids net wt. 0.01 oz</t>
  </si>
  <si>
    <t>Power Line™ Plumping Lip Liner-Smooth Spice</t>
  </si>
  <si>
    <t xml:space="preserve">Power Line™ Plumping Lip Liner-Hi-Def Honey </t>
  </si>
  <si>
    <t xml:space="preserve">Power Line™ Plumping Lip Liner-Hush Hush Henna </t>
  </si>
  <si>
    <t xml:space="preserve">Power Line™ Plumping Lip Liner-Creamy Chocolate </t>
  </si>
  <si>
    <t xml:space="preserve">Power Line™ Plumping Lip Liner-Rich Rose </t>
  </si>
  <si>
    <t xml:space="preserve">Power Line™ Plumping Lip Liner-Dangerous Dolly </t>
  </si>
  <si>
    <t xml:space="preserve">Power Line™ Plumping Lip Liner-Powerful Plum </t>
  </si>
  <si>
    <t xml:space="preserve">Power Line™ Plumping Lip Liner-Real Red </t>
  </si>
  <si>
    <t xml:space="preserve">Power Line™ Plumping Lip Liner-Recharged Ruby </t>
  </si>
  <si>
    <t>Power-full Lip Scrub -Dragon Fruit</t>
  </si>
  <si>
    <t xml:space="preserve">6.0 g / 0.21 oz </t>
  </si>
  <si>
    <t>Power-full Lip Scrub -Sweet Guava</t>
  </si>
  <si>
    <t>Power-full Plump Lip Balm-Dolly Fever</t>
  </si>
  <si>
    <t>4.8 g / 0.17 oz.</t>
  </si>
  <si>
    <t>Power-full Plump Lip Balm-Inner Glow</t>
  </si>
  <si>
    <t>Power-full Plump Lip Balm-Big "O"</t>
  </si>
  <si>
    <t>Power-full Plump Lip Balm-First Crush</t>
  </si>
  <si>
    <t xml:space="preserve">January Ulta Impulse Kit: From Buxom, With Love™ Plumping Lip Gloss Set-2 Mini Full-On Plumping Lip Mattes in Dolly, Chill Night </t>
  </si>
  <si>
    <t>2 x 2.0 ml / 0.07 fl. oz.</t>
  </si>
  <si>
    <t xml:space="preserve">April Ulta Kit: Love On The Line™ Plumping Lip Set (f/n)-Mini Full-On™ Plumping Lip Polish in White Russian Sparkle,Kimberly, Sandy
Mini Power Line™ Plumping Lip Liner in Smooth Spice </t>
  </si>
  <si>
    <t>3 x 2.0 ml / 0.07 fl. oz.
1 x 0.15 g / poids net wt. 0.005 oz.</t>
  </si>
  <si>
    <t xml:space="preserve">April Ulta Kit: Love On The Line™ Plumping Lip Set -Mini Full-On™ Plumping Lip Polish in White Russian Sparkle,Kimberly, Sandy
Mini Power Line™ Plumping Lip Liner in Smooth Spice </t>
  </si>
  <si>
    <t>April Sephora Kit: Kiss Up™ Plumping Lip Gloss Set -Mini Full-On™ Plumping Lip Polish in Dolly, Gabby, Kanani, White Russian Sparkle</t>
  </si>
  <si>
    <t>4 x 2.0 ml / 0.07 fl. oz.</t>
  </si>
  <si>
    <t>April Macy's Kit: Play the Field™ Plumping Lip Gloss Set -Mini Full-On™ Plumping Lip Matte in Dolly, Brunching</t>
  </si>
  <si>
    <t>High Spirits Drop- Straight Up™ Eyeshadow Palette -</t>
  </si>
  <si>
    <t>Poids net wt 6.5 g / 0.23 oz.</t>
  </si>
  <si>
    <t>High Spirits Drop- On The Rocks™ Eyeshadow Palette -</t>
  </si>
  <si>
    <t>High Spirits Drop: Power Line™ Plumping Lip Liner -Savvy Sienna</t>
  </si>
  <si>
    <t>High Spirits Drop: Full-On™ Plumping Lip Polish-Whitney</t>
  </si>
  <si>
    <t>4.45 ml / 0.15 fl. oz.</t>
  </si>
  <si>
    <t>High Spirits Drop: Full-On™ Plumping Lip Cream-Negroni</t>
  </si>
  <si>
    <t>Summer Babe™ Plumping Lip Oil-Beaming</t>
  </si>
  <si>
    <t>8 mL / 0.27 fl. oz</t>
  </si>
  <si>
    <t>Summer Babe™ All Over Bronze Palette-n/a</t>
  </si>
  <si>
    <t>12.3g/0.43oz</t>
  </si>
  <si>
    <t>Summer Babe™ Glow Stick-Sunlit</t>
  </si>
  <si>
    <t>7.8 g / 0.28 oz.</t>
  </si>
  <si>
    <t>Keep It Spicy Collection: Full-On™ Plumping Lip Polish-Daisy Donut</t>
  </si>
  <si>
    <t>Keep It Spicy Collection: Full-On™ Plumping Lip Cream-Pumpkin Pie Latte</t>
  </si>
  <si>
    <t>Keep It Spicy Collection: Full-On™ Plumping Lip Matte-Cranberry Smash</t>
  </si>
  <si>
    <t>Keep It Spicy Collection: Full-On™ Plumping Lipstick-Candy Apple</t>
  </si>
  <si>
    <t>Holiday Collection '23 Core Large: For The Win™ Plumping Lip Set-1 Full-Size Plump Shot Lip Serum in Get Naked
5 Mini Lip Polishes in Gabby, Natalie, Ryan, Dolly &amp; White Russian Sparkle</t>
  </si>
  <si>
    <t>Holiday Collection '23 Core Large: For The Win™ Plumping Lip Set -1 Full-Size Plump Shot Lip Serum in Get Naked
5 Mini Lip Polishes in Gabby, Natalie, Ryan, Dolly &amp; White Russian Sparkle</t>
  </si>
  <si>
    <t>Holiday Collection '23 Core Medium: Bonus Points™ Plumping Lip Gloss Set -4 Mini Lip Polishes in Sugar, Kristen, Charlie &amp; Jessica</t>
  </si>
  <si>
    <t>Holiday Collection '23 Core Eye: Player™ Mascara and Eyeliner Set -Full-Size Buxom Lash in Blackest Black,
Full-Size Power Line Eyeliner in LBD</t>
  </si>
  <si>
    <t>Holiday Collection '23 Ulta Medium: High Score Plumping Lip Set-Full-Size Plump Shot Lip Serums in Dolly Babe, Power Line Lip Liner in Dolly</t>
  </si>
  <si>
    <t>Holiday Collection '23 Ulta Medium: High Score Plumping Lip Set -Full-Size Plump Shot Lip Serum in Dolly Babe, Power Line Lip Liner in Dolly</t>
  </si>
  <si>
    <t>Holiday Collection '23 Ulta Small: Personal Best Plumping Matte Lip Gloss Set -1 Full-Size FOLC in Hot Toddy
1 Mini FOLC in Blushing Margarita</t>
  </si>
  <si>
    <t>Holiday Collection '23 Ulta: Power Move Plumping Lip Set-1 Mini powerline lip liner in smooth spice, 1 mini FOLP white russian sparkle, 1 mini folc white russian</t>
  </si>
  <si>
    <t>Buxom</t>
  </si>
  <si>
    <t>Exw USA or Sin</t>
  </si>
  <si>
    <t>Lead time 6-8 weeks</t>
  </si>
  <si>
    <t>Moq Usd22000.00</t>
  </si>
  <si>
    <t>Cost (Usd)</t>
  </si>
  <si>
    <t>Description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</si>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</sst>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]\ #,##0.00"/>
  </numFmts>
  <fonts count="3" x14ac:knownFonts="1">
    <font>
      <sz val="11"/>
      <color theme="1"/>
      <name val="Calibri"/>
      <family val="2"/>
      <scheme val="minor"/>
    </font>
    <font>
      <sz val="9"/>
      <color theme="1" tint="0.34998626667073579"/>
      <name val="Calibri"/>
      <family val="2"/>
    </font>
    <font>
      <b/>
      <sz val="9"/>
      <color theme="1" tint="0.3499862666707357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3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1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3" fontId="1" fillId="0" borderId="2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2773681</xdr:colOff>
      <xdr:row>1</xdr:row>
      <xdr:rowOff>106680</xdr:rowOff>
    </xdr:from>
    <xdr:ext cx="2476500" cy="482527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48101" y="304800"/>
          <a:ext cx="2476500" cy="48252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234"/>
  <sheetViews>
    <sheetView tabSelected="1" topLeftCell="A4" zoomScaleNormal="100" workbookViewId="0">
      <selection activeCell="B21" sqref="B21"/>
    </sheetView>
  </sheetViews>
  <sheetFormatPr defaultColWidth="11.33203125" defaultRowHeight="12" x14ac:dyDescent="0.3"/>
  <cols>
    <col min="1" max="1" width="15.6640625" style="10" customWidth="1"/>
    <col min="2" max="2" width="49" style="10" customWidth="1"/>
    <col min="3" max="3" width="25" style="2" customWidth="1"/>
    <col min="4" max="4" width="11.77734375" style="2" customWidth="1"/>
    <col min="5" max="16" width="8.6640625" style="10" customWidth="1"/>
    <col min="17" max="16384" width="11.33203125" style="10"/>
  </cols>
  <sheetData>
    <row r="1" spans="1:16" ht="15.6" customHeight="1" x14ac:dyDescent="0.3">
      <c r="A1" s="8" t="s">
        <v>273</v>
      </c>
      <c r="B1" s="2"/>
      <c r="D1" s="9"/>
    </row>
    <row r="2" spans="1:16" ht="15.6" customHeight="1" x14ac:dyDescent="0.3">
      <c r="A2" s="8"/>
      <c r="B2" s="2"/>
      <c r="D2" s="9"/>
    </row>
    <row r="3" spans="1:16" x14ac:dyDescent="0.3">
      <c r="A3" s="8" t="s">
        <v>274</v>
      </c>
    </row>
    <row r="4" spans="1:16" x14ac:dyDescent="0.3">
      <c r="A4" s="8" t="s">
        <v>275</v>
      </c>
      <c r="B4" s="2"/>
    </row>
    <row r="5" spans="1:16" x14ac:dyDescent="0.3">
      <c r="A5" s="8" t="s">
        <v>276</v>
      </c>
      <c r="B5" s="2"/>
    </row>
    <row r="6" spans="1:16" x14ac:dyDescent="0.3">
      <c r="A6" s="1"/>
      <c r="B6" s="1"/>
      <c r="C6" s="1"/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15.6" customHeight="1" x14ac:dyDescent="0.3">
      <c r="A7" s="15" t="s">
        <v>279</v>
      </c>
      <c r="B7" s="15" t="s">
        <v>278</v>
      </c>
      <c r="C7" s="15" t="s">
        <v>0</v>
      </c>
      <c r="D7" s="16" t="s">
        <v>277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6" x14ac:dyDescent="0.3">
      <c r="A8" s="11" t="str">
        <f>"194249005602"</f>
        <v>194249005602</v>
      </c>
      <c r="B8" s="12" t="s">
        <v>1</v>
      </c>
      <c r="C8" s="13" t="s">
        <v>2</v>
      </c>
      <c r="D8" s="14">
        <v>23.251416631578952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6" x14ac:dyDescent="0.3">
      <c r="A9" s="3" t="str">
        <f>"98132582563"</f>
        <v>98132582563</v>
      </c>
      <c r="B9" s="4" t="s">
        <v>3</v>
      </c>
      <c r="C9" s="5" t="s">
        <v>4</v>
      </c>
      <c r="D9" s="6">
        <v>6.6432618947368418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6" x14ac:dyDescent="0.3">
      <c r="A10" s="3" t="str">
        <f>"98132448197"</f>
        <v>98132448197</v>
      </c>
      <c r="B10" s="4" t="s">
        <v>5</v>
      </c>
      <c r="C10" s="5" t="s">
        <v>4</v>
      </c>
      <c r="D10" s="6">
        <v>6.6432618947368418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6" x14ac:dyDescent="0.3">
      <c r="A11" s="3" t="str">
        <f>"98132418855"</f>
        <v>98132418855</v>
      </c>
      <c r="B11" s="4" t="s">
        <v>6</v>
      </c>
      <c r="C11" s="5" t="s">
        <v>4</v>
      </c>
      <c r="D11" s="6">
        <v>6.6432618947368418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6" x14ac:dyDescent="0.3">
      <c r="A12" s="3" t="str">
        <f>"98132418831"</f>
        <v>98132418831</v>
      </c>
      <c r="B12" s="4" t="s">
        <v>7</v>
      </c>
      <c r="C12" s="5" t="s">
        <v>4</v>
      </c>
      <c r="D12" s="6">
        <v>6.6432618947368418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6" x14ac:dyDescent="0.3">
      <c r="A13" s="3" t="str">
        <f>"98132421152"</f>
        <v>98132421152</v>
      </c>
      <c r="B13" s="4" t="s">
        <v>8</v>
      </c>
      <c r="C13" s="5" t="s">
        <v>4</v>
      </c>
      <c r="D13" s="6">
        <v>6.6432618947368418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6" x14ac:dyDescent="0.3">
      <c r="A14" s="3" t="str">
        <f>"98132421077"</f>
        <v>98132421077</v>
      </c>
      <c r="B14" s="4" t="s">
        <v>9</v>
      </c>
      <c r="C14" s="5" t="s">
        <v>4</v>
      </c>
      <c r="D14" s="6">
        <v>6.6432618947368418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6" x14ac:dyDescent="0.3">
      <c r="A15" s="3" t="str">
        <f>"98132418794"</f>
        <v>98132418794</v>
      </c>
      <c r="B15" s="4" t="s">
        <v>10</v>
      </c>
      <c r="C15" s="5" t="s">
        <v>4</v>
      </c>
      <c r="D15" s="6">
        <v>6.6432618947368418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6" x14ac:dyDescent="0.3">
      <c r="A16" s="3" t="str">
        <f>"98132418824"</f>
        <v>98132418824</v>
      </c>
      <c r="B16" s="4" t="s">
        <v>11</v>
      </c>
      <c r="C16" s="5" t="s">
        <v>4</v>
      </c>
      <c r="D16" s="6">
        <v>6.6432618947368418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3">
      <c r="A17" s="3" t="str">
        <f>"98132418763"</f>
        <v>98132418763</v>
      </c>
      <c r="B17" s="4" t="s">
        <v>12</v>
      </c>
      <c r="C17" s="5" t="s">
        <v>4</v>
      </c>
      <c r="D17" s="6">
        <v>6.6432618947368418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3">
      <c r="A18" s="3" t="str">
        <f>"98132421084"</f>
        <v>98132421084</v>
      </c>
      <c r="B18" s="4" t="s">
        <v>13</v>
      </c>
      <c r="C18" s="5" t="s">
        <v>4</v>
      </c>
      <c r="D18" s="6">
        <v>6.6432618947368418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3">
      <c r="A19" s="3" t="str">
        <f>"98132418862"</f>
        <v>98132418862</v>
      </c>
      <c r="B19" s="4" t="s">
        <v>14</v>
      </c>
      <c r="C19" s="5" t="s">
        <v>4</v>
      </c>
      <c r="D19" s="6">
        <v>6.6432618947368418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x14ac:dyDescent="0.3">
      <c r="A20" s="3" t="str">
        <f>"98132418787"</f>
        <v>98132418787</v>
      </c>
      <c r="B20" s="4" t="s">
        <v>15</v>
      </c>
      <c r="C20" s="5" t="s">
        <v>4</v>
      </c>
      <c r="D20" s="6">
        <v>6.6432618947368418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x14ac:dyDescent="0.3">
      <c r="A21" s="3" t="str">
        <f>"98132418978"</f>
        <v>98132418978</v>
      </c>
      <c r="B21" s="4" t="s">
        <v>16</v>
      </c>
      <c r="C21" s="5" t="s">
        <v>4</v>
      </c>
      <c r="D21" s="6">
        <v>6.6432618947368418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x14ac:dyDescent="0.3">
      <c r="A22" s="3" t="str">
        <f>"98132418947"</f>
        <v>98132418947</v>
      </c>
      <c r="B22" s="4" t="s">
        <v>17</v>
      </c>
      <c r="C22" s="5" t="s">
        <v>4</v>
      </c>
      <c r="D22" s="6">
        <v>6.6432618947368418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x14ac:dyDescent="0.3">
      <c r="A23" s="3" t="str">
        <f>"98132419029"</f>
        <v>98132419029</v>
      </c>
      <c r="B23" s="4" t="s">
        <v>18</v>
      </c>
      <c r="C23" s="5" t="s">
        <v>4</v>
      </c>
      <c r="D23" s="6">
        <v>6.6432618947368418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x14ac:dyDescent="0.3">
      <c r="A24" s="3" t="str">
        <f>"98132419012"</f>
        <v>98132419012</v>
      </c>
      <c r="B24" s="4" t="s">
        <v>19</v>
      </c>
      <c r="C24" s="5" t="s">
        <v>4</v>
      </c>
      <c r="D24" s="6">
        <v>6.6432618947368418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3">
      <c r="A25" s="3" t="str">
        <f>"98132418879"</f>
        <v>98132418879</v>
      </c>
      <c r="B25" s="4" t="s">
        <v>20</v>
      </c>
      <c r="C25" s="5" t="s">
        <v>4</v>
      </c>
      <c r="D25" s="6">
        <v>6.6432618947368418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3">
      <c r="A26" s="3" t="str">
        <f>"98132418770"</f>
        <v>98132418770</v>
      </c>
      <c r="B26" s="4" t="s">
        <v>21</v>
      </c>
      <c r="C26" s="5" t="s">
        <v>4</v>
      </c>
      <c r="D26" s="6">
        <v>6.6432618947368418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3">
      <c r="A27" s="3" t="str">
        <f>"98132582594"</f>
        <v>98132582594</v>
      </c>
      <c r="B27" s="4" t="s">
        <v>22</v>
      </c>
      <c r="C27" s="5" t="s">
        <v>4</v>
      </c>
      <c r="D27" s="6">
        <v>6.6432618947368418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3">
      <c r="A28" s="3" t="str">
        <f>"98132582600"</f>
        <v>98132582600</v>
      </c>
      <c r="B28" s="4" t="s">
        <v>23</v>
      </c>
      <c r="C28" s="5" t="s">
        <v>4</v>
      </c>
      <c r="D28" s="6">
        <v>6.6432618947368418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3">
      <c r="A29" s="3" t="str">
        <f>"98132582556"</f>
        <v>98132582556</v>
      </c>
      <c r="B29" s="4" t="s">
        <v>24</v>
      </c>
      <c r="C29" s="5" t="s">
        <v>25</v>
      </c>
      <c r="D29" s="6">
        <v>7.1968670526315792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x14ac:dyDescent="0.3">
      <c r="A30" s="3" t="str">
        <f>"98132433339"</f>
        <v>98132433339</v>
      </c>
      <c r="B30" s="4" t="s">
        <v>26</v>
      </c>
      <c r="C30" s="5" t="s">
        <v>25</v>
      </c>
      <c r="D30" s="6">
        <v>1.1072103157894737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x14ac:dyDescent="0.3">
      <c r="A31" s="3" t="str">
        <f>"194249004100"</f>
        <v>194249004100</v>
      </c>
      <c r="B31" s="4" t="s">
        <v>27</v>
      </c>
      <c r="C31" s="5" t="s">
        <v>25</v>
      </c>
      <c r="D31" s="6">
        <v>11.625708315789476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x14ac:dyDescent="0.3">
      <c r="A32" s="3" t="str">
        <f>"194249004117"</f>
        <v>194249004117</v>
      </c>
      <c r="B32" s="4" t="s">
        <v>28</v>
      </c>
      <c r="C32" s="5" t="s">
        <v>25</v>
      </c>
      <c r="D32" s="6">
        <v>11.625708315789476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x14ac:dyDescent="0.3">
      <c r="A33" s="3" t="str">
        <f>"194249004124"</f>
        <v>194249004124</v>
      </c>
      <c r="B33" s="4" t="s">
        <v>29</v>
      </c>
      <c r="C33" s="5" t="s">
        <v>25</v>
      </c>
      <c r="D33" s="6">
        <v>11.625708315789476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 x14ac:dyDescent="0.3">
      <c r="A34" s="3" t="str">
        <f>"194249004131"</f>
        <v>194249004131</v>
      </c>
      <c r="B34" s="4" t="s">
        <v>30</v>
      </c>
      <c r="C34" s="5" t="s">
        <v>25</v>
      </c>
      <c r="D34" s="6">
        <v>11.625708315789476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3">
      <c r="A35" s="3" t="str">
        <f>"194249004148"</f>
        <v>194249004148</v>
      </c>
      <c r="B35" s="4" t="s">
        <v>31</v>
      </c>
      <c r="C35" s="5" t="s">
        <v>25</v>
      </c>
      <c r="D35" s="6">
        <v>11.625708315789476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3">
      <c r="A36" s="3" t="str">
        <f>"98132302703"</f>
        <v>98132302703</v>
      </c>
      <c r="B36" s="4" t="s">
        <v>32</v>
      </c>
      <c r="C36" s="5" t="s">
        <v>33</v>
      </c>
      <c r="D36" s="6">
        <v>9.9648928421052627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3">
      <c r="A37" s="3" t="str">
        <f>"98132302710"</f>
        <v>98132302710</v>
      </c>
      <c r="B37" s="4" t="s">
        <v>34</v>
      </c>
      <c r="C37" s="5" t="s">
        <v>33</v>
      </c>
      <c r="D37" s="6">
        <v>9.9648928421052627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3">
      <c r="A38" s="3" t="str">
        <f>"98132302727"</f>
        <v>98132302727</v>
      </c>
      <c r="B38" s="4" t="s">
        <v>35</v>
      </c>
      <c r="C38" s="5" t="s">
        <v>33</v>
      </c>
      <c r="D38" s="6">
        <v>9.9648928421052627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3">
      <c r="A39" s="3" t="str">
        <f>"98132302741"</f>
        <v>98132302741</v>
      </c>
      <c r="B39" s="4" t="s">
        <v>36</v>
      </c>
      <c r="C39" s="5" t="s">
        <v>33</v>
      </c>
      <c r="D39" s="6">
        <v>9.9648928421052627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x14ac:dyDescent="0.3">
      <c r="A40" s="3" t="str">
        <f>"98132302765"</f>
        <v>98132302765</v>
      </c>
      <c r="B40" s="4" t="s">
        <v>37</v>
      </c>
      <c r="C40" s="5" t="s">
        <v>33</v>
      </c>
      <c r="D40" s="6">
        <v>9.9648928421052627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x14ac:dyDescent="0.3">
      <c r="A41" s="3" t="str">
        <f>"98132265244"</f>
        <v>98132265244</v>
      </c>
      <c r="B41" s="4" t="s">
        <v>38</v>
      </c>
      <c r="C41" s="5" t="s">
        <v>39</v>
      </c>
      <c r="D41" s="6">
        <v>13.840128947368422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x14ac:dyDescent="0.3">
      <c r="A42" s="3" t="str">
        <f>"98132335657"</f>
        <v>98132335657</v>
      </c>
      <c r="B42" s="4" t="s">
        <v>40</v>
      </c>
      <c r="C42" s="5" t="s">
        <v>39</v>
      </c>
      <c r="D42" s="6">
        <v>13.840128947368422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x14ac:dyDescent="0.3">
      <c r="A43" s="3" t="str">
        <f>"194249005800"</f>
        <v>194249005800</v>
      </c>
      <c r="B43" s="4" t="s">
        <v>41</v>
      </c>
      <c r="C43" s="5" t="s">
        <v>42</v>
      </c>
      <c r="D43" s="6">
        <v>7.7504722105263184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x14ac:dyDescent="0.3">
      <c r="A44" s="3" t="str">
        <f>"98132587957"</f>
        <v>98132587957</v>
      </c>
      <c r="B44" s="4" t="s">
        <v>43</v>
      </c>
      <c r="C44" s="5" t="s">
        <v>44</v>
      </c>
      <c r="D44" s="6">
        <v>12.179313473684211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3">
      <c r="A45" s="3" t="str">
        <f>"98132588343"</f>
        <v>98132588343</v>
      </c>
      <c r="B45" s="4" t="s">
        <v>45</v>
      </c>
      <c r="C45" s="5" t="s">
        <v>46</v>
      </c>
      <c r="D45" s="6">
        <v>15.500944421052637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3">
      <c r="A46" s="3" t="str">
        <f>"98132588367"</f>
        <v>98132588367</v>
      </c>
      <c r="B46" s="4" t="s">
        <v>47</v>
      </c>
      <c r="C46" s="5" t="s">
        <v>46</v>
      </c>
      <c r="D46" s="6">
        <v>15.500944421052637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3">
      <c r="A47" s="3" t="str">
        <f>"98132569205"</f>
        <v>98132569205</v>
      </c>
      <c r="B47" s="4" t="s">
        <v>48</v>
      </c>
      <c r="C47" s="5" t="s">
        <v>49</v>
      </c>
      <c r="D47" s="6">
        <v>12.732918631578949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3">
      <c r="A48" s="3" t="str">
        <f>"98132569229"</f>
        <v>98132569229</v>
      </c>
      <c r="B48" s="4" t="s">
        <v>50</v>
      </c>
      <c r="C48" s="5" t="s">
        <v>49</v>
      </c>
      <c r="D48" s="6">
        <v>12.732918631578949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3">
      <c r="A49" s="3" t="str">
        <f>"98132569243"</f>
        <v>98132569243</v>
      </c>
      <c r="B49" s="4" t="s">
        <v>51</v>
      </c>
      <c r="C49" s="5" t="s">
        <v>49</v>
      </c>
      <c r="D49" s="6">
        <v>12.732918631578949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3">
      <c r="A50" s="3" t="str">
        <f>"98132569267"</f>
        <v>98132569267</v>
      </c>
      <c r="B50" s="4" t="s">
        <v>52</v>
      </c>
      <c r="C50" s="5" t="s">
        <v>49</v>
      </c>
      <c r="D50" s="6">
        <v>12.732918631578949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 x14ac:dyDescent="0.3">
      <c r="A51" s="3" t="str">
        <f>"98132569281"</f>
        <v>98132569281</v>
      </c>
      <c r="B51" s="4" t="s">
        <v>53</v>
      </c>
      <c r="C51" s="5" t="s">
        <v>49</v>
      </c>
      <c r="D51" s="6">
        <v>12.732918631578949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 x14ac:dyDescent="0.3">
      <c r="A52" s="3" t="str">
        <f>"98132569304"</f>
        <v>98132569304</v>
      </c>
      <c r="B52" s="4" t="s">
        <v>54</v>
      </c>
      <c r="C52" s="5" t="s">
        <v>49</v>
      </c>
      <c r="D52" s="6">
        <v>12.732918631578949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 x14ac:dyDescent="0.3">
      <c r="A53" s="3" t="str">
        <f>"194249004537"</f>
        <v>194249004537</v>
      </c>
      <c r="B53" s="4" t="s">
        <v>55</v>
      </c>
      <c r="C53" s="5" t="s">
        <v>25</v>
      </c>
      <c r="D53" s="6">
        <v>13.840128947368422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 x14ac:dyDescent="0.3">
      <c r="A54" s="3" t="str">
        <f>"194249004544"</f>
        <v>194249004544</v>
      </c>
      <c r="B54" s="4" t="s">
        <v>56</v>
      </c>
      <c r="C54" s="5" t="s">
        <v>25</v>
      </c>
      <c r="D54" s="6">
        <v>13.840128947368422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3">
      <c r="A55" s="3" t="str">
        <f>"194249004551"</f>
        <v>194249004551</v>
      </c>
      <c r="B55" s="4" t="s">
        <v>57</v>
      </c>
      <c r="C55" s="5" t="s">
        <v>25</v>
      </c>
      <c r="D55" s="6">
        <v>13.840128947368422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3">
      <c r="A56" s="3" t="str">
        <f>"194249004568"</f>
        <v>194249004568</v>
      </c>
      <c r="B56" s="4" t="s">
        <v>58</v>
      </c>
      <c r="C56" s="5" t="s">
        <v>25</v>
      </c>
      <c r="D56" s="6">
        <v>13.840128947368422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3">
      <c r="A57" s="3" t="str">
        <f>"194249004575"</f>
        <v>194249004575</v>
      </c>
      <c r="B57" s="4" t="s">
        <v>59</v>
      </c>
      <c r="C57" s="5" t="s">
        <v>25</v>
      </c>
      <c r="D57" s="6">
        <v>13.840128947368422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3">
      <c r="A58" s="3" t="str">
        <f>"194249004582"</f>
        <v>194249004582</v>
      </c>
      <c r="B58" s="4" t="s">
        <v>60</v>
      </c>
      <c r="C58" s="5" t="s">
        <v>25</v>
      </c>
      <c r="D58" s="6">
        <v>13.840128947368422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3">
      <c r="A59" s="3" t="str">
        <f>"194249004599"</f>
        <v>194249004599</v>
      </c>
      <c r="B59" s="4" t="s">
        <v>61</v>
      </c>
      <c r="C59" s="5" t="s">
        <v>25</v>
      </c>
      <c r="D59" s="6">
        <v>13.840128947368422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x14ac:dyDescent="0.3">
      <c r="A60" s="3" t="str">
        <f>"192429004704"</f>
        <v>192429004704</v>
      </c>
      <c r="B60" s="4" t="s">
        <v>62</v>
      </c>
      <c r="C60" s="5" t="s">
        <v>25</v>
      </c>
      <c r="D60" s="6">
        <v>13.840128947368422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x14ac:dyDescent="0.3">
      <c r="A61" s="3" t="str">
        <f>"194249004865"</f>
        <v>194249004865</v>
      </c>
      <c r="B61" s="4" t="s">
        <v>63</v>
      </c>
      <c r="C61" s="5" t="s">
        <v>64</v>
      </c>
      <c r="D61" s="6">
        <v>13.840128947368422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x14ac:dyDescent="0.3">
      <c r="A62" s="3" t="str">
        <f>"194249004834"</f>
        <v>194249004834</v>
      </c>
      <c r="B62" s="4" t="s">
        <v>65</v>
      </c>
      <c r="C62" s="5" t="s">
        <v>64</v>
      </c>
      <c r="D62" s="6">
        <v>13.840128947368422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x14ac:dyDescent="0.3">
      <c r="A63" s="3" t="str">
        <f>"194249004827"</f>
        <v>194249004827</v>
      </c>
      <c r="B63" s="4" t="s">
        <v>66</v>
      </c>
      <c r="C63" s="5" t="s">
        <v>64</v>
      </c>
      <c r="D63" s="6">
        <v>13.840128947368422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x14ac:dyDescent="0.3">
      <c r="A64" s="3" t="str">
        <f>"194249004858"</f>
        <v>194249004858</v>
      </c>
      <c r="B64" s="4" t="s">
        <v>67</v>
      </c>
      <c r="C64" s="5" t="s">
        <v>64</v>
      </c>
      <c r="D64" s="6">
        <v>13.840128947368422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3">
      <c r="A65" s="3" t="str">
        <f>"194249004841"</f>
        <v>194249004841</v>
      </c>
      <c r="B65" s="4" t="s">
        <v>68</v>
      </c>
      <c r="C65" s="5" t="s">
        <v>64</v>
      </c>
      <c r="D65" s="6">
        <v>13.840128947368422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3">
      <c r="A66" s="3" t="str">
        <f>"194249004810"</f>
        <v>194249004810</v>
      </c>
      <c r="B66" s="4" t="s">
        <v>69</v>
      </c>
      <c r="C66" s="5" t="s">
        <v>64</v>
      </c>
      <c r="D66" s="6">
        <v>13.840128947368422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3">
      <c r="A67" s="3" t="str">
        <f>"194249004803"</f>
        <v>194249004803</v>
      </c>
      <c r="B67" s="4" t="s">
        <v>70</v>
      </c>
      <c r="C67" s="5" t="s">
        <v>64</v>
      </c>
      <c r="D67" s="6">
        <v>13.840128947368422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3">
      <c r="A68" s="3" t="str">
        <f>"194249004681"</f>
        <v>194249004681</v>
      </c>
      <c r="B68" s="4" t="s">
        <v>71</v>
      </c>
      <c r="C68" s="5" t="s">
        <v>64</v>
      </c>
      <c r="D68" s="6">
        <v>13.840128947368422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x14ac:dyDescent="0.3">
      <c r="A69" s="3" t="str">
        <f>"194249004698"</f>
        <v>194249004698</v>
      </c>
      <c r="B69" s="4" t="s">
        <v>72</v>
      </c>
      <c r="C69" s="5" t="s">
        <v>64</v>
      </c>
      <c r="D69" s="6">
        <v>13.840128947368422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x14ac:dyDescent="0.3">
      <c r="A70" s="3" t="str">
        <f>"194249004674"</f>
        <v>194249004674</v>
      </c>
      <c r="B70" s="4" t="s">
        <v>73</v>
      </c>
      <c r="C70" s="5" t="s">
        <v>64</v>
      </c>
      <c r="D70" s="6">
        <v>13.840128947368422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 x14ac:dyDescent="0.3">
      <c r="A71" s="3" t="str">
        <f>"98132566235"</f>
        <v>98132566235</v>
      </c>
      <c r="B71" s="4" t="s">
        <v>74</v>
      </c>
      <c r="C71" s="5" t="s">
        <v>75</v>
      </c>
      <c r="D71" s="6">
        <v>11.072103157894738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3">
      <c r="A72" s="3" t="str">
        <f>"98132566259"</f>
        <v>98132566259</v>
      </c>
      <c r="B72" s="4" t="s">
        <v>76</v>
      </c>
      <c r="C72" s="5" t="s">
        <v>75</v>
      </c>
      <c r="D72" s="6">
        <v>11.072103157894738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 x14ac:dyDescent="0.3">
      <c r="A73" s="3" t="str">
        <f>"98132566273"</f>
        <v>98132566273</v>
      </c>
      <c r="B73" s="4" t="s">
        <v>77</v>
      </c>
      <c r="C73" s="5" t="s">
        <v>75</v>
      </c>
      <c r="D73" s="6">
        <v>11.072103157894738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 x14ac:dyDescent="0.3">
      <c r="A74" s="3" t="str">
        <f>"98132566297"</f>
        <v>98132566297</v>
      </c>
      <c r="B74" s="4" t="s">
        <v>78</v>
      </c>
      <c r="C74" s="5" t="s">
        <v>75</v>
      </c>
      <c r="D74" s="6">
        <v>11.072103157894738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3">
      <c r="A75" s="3" t="str">
        <f>"98132566310"</f>
        <v>98132566310</v>
      </c>
      <c r="B75" s="4" t="s">
        <v>79</v>
      </c>
      <c r="C75" s="5" t="s">
        <v>75</v>
      </c>
      <c r="D75" s="6">
        <v>11.072103157894738</v>
      </c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3">
      <c r="A76" s="3" t="str">
        <f>"98132566334"</f>
        <v>98132566334</v>
      </c>
      <c r="B76" s="4" t="s">
        <v>80</v>
      </c>
      <c r="C76" s="5" t="s">
        <v>75</v>
      </c>
      <c r="D76" s="6">
        <v>11.072103157894738</v>
      </c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3">
      <c r="A77" s="3" t="str">
        <f>"98132566358"</f>
        <v>98132566358</v>
      </c>
      <c r="B77" s="4" t="s">
        <v>81</v>
      </c>
      <c r="C77" s="5" t="s">
        <v>75</v>
      </c>
      <c r="D77" s="6">
        <v>11.072103157894738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3">
      <c r="A78" s="3" t="str">
        <f>"98132566372"</f>
        <v>98132566372</v>
      </c>
      <c r="B78" s="4" t="s">
        <v>82</v>
      </c>
      <c r="C78" s="5" t="s">
        <v>75</v>
      </c>
      <c r="D78" s="6">
        <v>11.072103157894738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3">
      <c r="A79" s="3" t="str">
        <f>"98132566396"</f>
        <v>98132566396</v>
      </c>
      <c r="B79" s="4" t="s">
        <v>83</v>
      </c>
      <c r="C79" s="5" t="s">
        <v>75</v>
      </c>
      <c r="D79" s="6">
        <v>11.072103157894738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</row>
    <row r="80" spans="1:15" x14ac:dyDescent="0.3">
      <c r="A80" s="3" t="str">
        <f>"98132566419"</f>
        <v>98132566419</v>
      </c>
      <c r="B80" s="4" t="s">
        <v>84</v>
      </c>
      <c r="C80" s="5" t="s">
        <v>75</v>
      </c>
      <c r="D80" s="6">
        <v>11.072103157894738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</row>
    <row r="81" spans="1:15" x14ac:dyDescent="0.3">
      <c r="A81" s="3" t="str">
        <f>"98132566433"</f>
        <v>98132566433</v>
      </c>
      <c r="B81" s="4" t="s">
        <v>85</v>
      </c>
      <c r="C81" s="5" t="s">
        <v>75</v>
      </c>
      <c r="D81" s="6">
        <v>11.072103157894738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</row>
    <row r="82" spans="1:15" x14ac:dyDescent="0.3">
      <c r="A82" s="3" t="str">
        <f>"98132566457"</f>
        <v>98132566457</v>
      </c>
      <c r="B82" s="4" t="s">
        <v>86</v>
      </c>
      <c r="C82" s="5" t="s">
        <v>75</v>
      </c>
      <c r="D82" s="6">
        <v>11.072103157894738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</row>
    <row r="83" spans="1:15" x14ac:dyDescent="0.3">
      <c r="A83" s="3" t="str">
        <f>"98132566471"</f>
        <v>98132566471</v>
      </c>
      <c r="B83" s="4" t="s">
        <v>87</v>
      </c>
      <c r="C83" s="5" t="s">
        <v>75</v>
      </c>
      <c r="D83" s="6">
        <v>11.072103157894738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</row>
    <row r="84" spans="1:15" x14ac:dyDescent="0.3">
      <c r="A84" s="3" t="str">
        <f>"98132566495"</f>
        <v>98132566495</v>
      </c>
      <c r="B84" s="4" t="s">
        <v>88</v>
      </c>
      <c r="C84" s="5" t="s">
        <v>75</v>
      </c>
      <c r="D84" s="6">
        <v>11.072103157894738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</row>
    <row r="85" spans="1:15" x14ac:dyDescent="0.3">
      <c r="A85" s="3" t="str">
        <f>"98132566518"</f>
        <v>98132566518</v>
      </c>
      <c r="B85" s="4" t="s">
        <v>89</v>
      </c>
      <c r="C85" s="5" t="s">
        <v>75</v>
      </c>
      <c r="D85" s="6">
        <v>11.072103157894738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</row>
    <row r="86" spans="1:15" x14ac:dyDescent="0.3">
      <c r="A86" s="3" t="str">
        <f>"98132566532"</f>
        <v>98132566532</v>
      </c>
      <c r="B86" s="4" t="s">
        <v>90</v>
      </c>
      <c r="C86" s="5" t="s">
        <v>75</v>
      </c>
      <c r="D86" s="6">
        <v>11.072103157894738</v>
      </c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</row>
    <row r="87" spans="1:15" x14ac:dyDescent="0.3">
      <c r="A87" s="3" t="str">
        <f>"194249001604"</f>
        <v>194249001604</v>
      </c>
      <c r="B87" s="4" t="s">
        <v>91</v>
      </c>
      <c r="C87" s="5" t="s">
        <v>75</v>
      </c>
      <c r="D87" s="6">
        <v>11.072103157894738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</row>
    <row r="88" spans="1:15" x14ac:dyDescent="0.3">
      <c r="A88" s="3" t="str">
        <f>"194249001611"</f>
        <v>194249001611</v>
      </c>
      <c r="B88" s="4" t="s">
        <v>92</v>
      </c>
      <c r="C88" s="5" t="s">
        <v>75</v>
      </c>
      <c r="D88" s="6">
        <v>11.072103157894738</v>
      </c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</row>
    <row r="89" spans="1:15" x14ac:dyDescent="0.3">
      <c r="A89" s="3" t="str">
        <f>"194249001628"</f>
        <v>194249001628</v>
      </c>
      <c r="B89" s="4" t="s">
        <v>93</v>
      </c>
      <c r="C89" s="5" t="s">
        <v>75</v>
      </c>
      <c r="D89" s="6">
        <v>11.072103157894738</v>
      </c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</row>
    <row r="90" spans="1:15" x14ac:dyDescent="0.3">
      <c r="A90" s="3" t="str">
        <f>"194249001635"</f>
        <v>194249001635</v>
      </c>
      <c r="B90" s="4" t="s">
        <v>94</v>
      </c>
      <c r="C90" s="5" t="s">
        <v>75</v>
      </c>
      <c r="D90" s="6">
        <v>11.072103157894738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</row>
    <row r="91" spans="1:15" x14ac:dyDescent="0.3">
      <c r="A91" s="3" t="str">
        <f>"194249001642"</f>
        <v>194249001642</v>
      </c>
      <c r="B91" s="4" t="s">
        <v>95</v>
      </c>
      <c r="C91" s="5" t="s">
        <v>75</v>
      </c>
      <c r="D91" s="6">
        <v>11.072103157894738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</row>
    <row r="92" spans="1:15" x14ac:dyDescent="0.3">
      <c r="A92" s="3" t="str">
        <f>"194249001659"</f>
        <v>194249001659</v>
      </c>
      <c r="B92" s="4" t="s">
        <v>96</v>
      </c>
      <c r="C92" s="5" t="s">
        <v>75</v>
      </c>
      <c r="D92" s="6">
        <v>11.072103157894738</v>
      </c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</row>
    <row r="93" spans="1:15" x14ac:dyDescent="0.3">
      <c r="A93" s="3" t="str">
        <f>"98132546442"</f>
        <v>98132546442</v>
      </c>
      <c r="B93" s="4" t="s">
        <v>97</v>
      </c>
      <c r="C93" s="5" t="s">
        <v>98</v>
      </c>
      <c r="D93" s="6">
        <v>12.179313473684211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</row>
    <row r="94" spans="1:15" x14ac:dyDescent="0.3">
      <c r="A94" s="3" t="str">
        <f>"98132546459"</f>
        <v>98132546459</v>
      </c>
      <c r="B94" s="4" t="s">
        <v>99</v>
      </c>
      <c r="C94" s="5" t="s">
        <v>98</v>
      </c>
      <c r="D94" s="6">
        <v>12.179313473684211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  <row r="95" spans="1:15" x14ac:dyDescent="0.3">
      <c r="A95" s="3" t="str">
        <f>"98132546466"</f>
        <v>98132546466</v>
      </c>
      <c r="B95" s="4" t="s">
        <v>100</v>
      </c>
      <c r="C95" s="5" t="s">
        <v>98</v>
      </c>
      <c r="D95" s="6">
        <v>12.179313473684211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</row>
    <row r="96" spans="1:15" x14ac:dyDescent="0.3">
      <c r="A96" s="3" t="str">
        <f>"98132546473"</f>
        <v>98132546473</v>
      </c>
      <c r="B96" s="4" t="s">
        <v>101</v>
      </c>
      <c r="C96" s="5" t="s">
        <v>98</v>
      </c>
      <c r="D96" s="6">
        <v>12.179313473684211</v>
      </c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</row>
    <row r="97" spans="1:15" x14ac:dyDescent="0.3">
      <c r="A97" s="3" t="str">
        <f>"98132546480"</f>
        <v>98132546480</v>
      </c>
      <c r="B97" s="4" t="s">
        <v>102</v>
      </c>
      <c r="C97" s="5" t="s">
        <v>98</v>
      </c>
      <c r="D97" s="6">
        <v>12.179313473684211</v>
      </c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</row>
    <row r="98" spans="1:15" x14ac:dyDescent="0.3">
      <c r="A98" s="3" t="str">
        <f>"98132546497"</f>
        <v>98132546497</v>
      </c>
      <c r="B98" s="4" t="s">
        <v>103</v>
      </c>
      <c r="C98" s="5" t="s">
        <v>98</v>
      </c>
      <c r="D98" s="6">
        <v>12.179313473684211</v>
      </c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</row>
    <row r="99" spans="1:15" x14ac:dyDescent="0.3">
      <c r="A99" s="3" t="str">
        <f>"98132546503"</f>
        <v>98132546503</v>
      </c>
      <c r="B99" s="4" t="s">
        <v>104</v>
      </c>
      <c r="C99" s="5" t="s">
        <v>98</v>
      </c>
      <c r="D99" s="6">
        <v>12.179313473684211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</row>
    <row r="100" spans="1:15" x14ac:dyDescent="0.3">
      <c r="A100" s="3" t="str">
        <f>"98132546510"</f>
        <v>98132546510</v>
      </c>
      <c r="B100" s="4" t="s">
        <v>105</v>
      </c>
      <c r="C100" s="5" t="s">
        <v>98</v>
      </c>
      <c r="D100" s="6">
        <v>12.179313473684211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</row>
    <row r="101" spans="1:15" x14ac:dyDescent="0.3">
      <c r="A101" s="3" t="str">
        <f>"194249002922"</f>
        <v>194249002922</v>
      </c>
      <c r="B101" s="4" t="s">
        <v>106</v>
      </c>
      <c r="C101" s="5" t="s">
        <v>107</v>
      </c>
      <c r="D101" s="6">
        <v>13.840128947368422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</row>
    <row r="102" spans="1:15" x14ac:dyDescent="0.3">
      <c r="A102" s="3" t="str">
        <f>"194249002939"</f>
        <v>194249002939</v>
      </c>
      <c r="B102" s="4" t="s">
        <v>108</v>
      </c>
      <c r="C102" s="5" t="s">
        <v>107</v>
      </c>
      <c r="D102" s="6">
        <v>13.840128947368422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</row>
    <row r="103" spans="1:15" x14ac:dyDescent="0.3">
      <c r="A103" s="3" t="str">
        <f>"194249002946"</f>
        <v>194249002946</v>
      </c>
      <c r="B103" s="4" t="s">
        <v>109</v>
      </c>
      <c r="C103" s="5" t="s">
        <v>107</v>
      </c>
      <c r="D103" s="6">
        <v>13.840128947368422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</row>
    <row r="104" spans="1:15" x14ac:dyDescent="0.3">
      <c r="A104" s="3" t="str">
        <f>"194249002953"</f>
        <v>194249002953</v>
      </c>
      <c r="B104" s="4" t="s">
        <v>110</v>
      </c>
      <c r="C104" s="5" t="s">
        <v>107</v>
      </c>
      <c r="D104" s="6">
        <v>13.840128947368422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</row>
    <row r="105" spans="1:15" x14ac:dyDescent="0.3">
      <c r="A105" s="3" t="str">
        <f>"194249002960"</f>
        <v>194249002960</v>
      </c>
      <c r="B105" s="4" t="s">
        <v>111</v>
      </c>
      <c r="C105" s="5" t="s">
        <v>107</v>
      </c>
      <c r="D105" s="6">
        <v>13.840128947368422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</row>
    <row r="106" spans="1:15" x14ac:dyDescent="0.3">
      <c r="A106" s="3" t="str">
        <f>"194249002977"</f>
        <v>194249002977</v>
      </c>
      <c r="B106" s="4" t="s">
        <v>112</v>
      </c>
      <c r="C106" s="5" t="s">
        <v>107</v>
      </c>
      <c r="D106" s="6">
        <v>13.840128947368422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</row>
    <row r="107" spans="1:15" x14ac:dyDescent="0.3">
      <c r="A107" s="3" t="str">
        <f>"194249002984"</f>
        <v>194249002984</v>
      </c>
      <c r="B107" s="4" t="s">
        <v>113</v>
      </c>
      <c r="C107" s="5" t="s">
        <v>107</v>
      </c>
      <c r="D107" s="6">
        <v>13.840128947368422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</row>
    <row r="108" spans="1:15" x14ac:dyDescent="0.3">
      <c r="A108" s="3" t="str">
        <f>"194249002991"</f>
        <v>194249002991</v>
      </c>
      <c r="B108" s="4" t="s">
        <v>114</v>
      </c>
      <c r="C108" s="5" t="s">
        <v>107</v>
      </c>
      <c r="D108" s="6">
        <v>13.840128947368422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</row>
    <row r="109" spans="1:15" x14ac:dyDescent="0.3">
      <c r="A109" s="3" t="str">
        <f>"194249003004"</f>
        <v>194249003004</v>
      </c>
      <c r="B109" s="4" t="s">
        <v>115</v>
      </c>
      <c r="C109" s="5" t="s">
        <v>107</v>
      </c>
      <c r="D109" s="6">
        <v>13.840128947368422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</row>
    <row r="110" spans="1:15" x14ac:dyDescent="0.3">
      <c r="A110" s="3" t="str">
        <f>"194249003011"</f>
        <v>194249003011</v>
      </c>
      <c r="B110" s="4" t="s">
        <v>116</v>
      </c>
      <c r="C110" s="5" t="s">
        <v>107</v>
      </c>
      <c r="D110" s="6">
        <v>13.840128947368422</v>
      </c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</row>
    <row r="111" spans="1:15" x14ac:dyDescent="0.3">
      <c r="A111" s="3" t="str">
        <f>"98132264322"</f>
        <v>98132264322</v>
      </c>
      <c r="B111" s="4" t="s">
        <v>117</v>
      </c>
      <c r="C111" s="5" t="s">
        <v>107</v>
      </c>
      <c r="D111" s="6">
        <v>13.840128947368422</v>
      </c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</row>
    <row r="112" spans="1:15" x14ac:dyDescent="0.3">
      <c r="A112" s="3" t="str">
        <f>"98132404902"</f>
        <v>98132404902</v>
      </c>
      <c r="B112" s="4" t="s">
        <v>118</v>
      </c>
      <c r="C112" s="5" t="s">
        <v>107</v>
      </c>
      <c r="D112" s="6">
        <v>13.840128947368422</v>
      </c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</row>
    <row r="113" spans="1:15" x14ac:dyDescent="0.3">
      <c r="A113" s="3" t="str">
        <f>"98132511426"</f>
        <v>98132511426</v>
      </c>
      <c r="B113" s="4" t="s">
        <v>119</v>
      </c>
      <c r="C113" s="5" t="s">
        <v>107</v>
      </c>
      <c r="D113" s="6">
        <v>13.840128947368422</v>
      </c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</row>
    <row r="114" spans="1:15" x14ac:dyDescent="0.3">
      <c r="A114" s="3" t="str">
        <f>"98132264285"</f>
        <v>98132264285</v>
      </c>
      <c r="B114" s="4" t="s">
        <v>120</v>
      </c>
      <c r="C114" s="5" t="s">
        <v>107</v>
      </c>
      <c r="D114" s="6">
        <v>13.840128947368422</v>
      </c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</row>
    <row r="115" spans="1:15" x14ac:dyDescent="0.3">
      <c r="A115" s="3" t="str">
        <f>"98132264308"</f>
        <v>98132264308</v>
      </c>
      <c r="B115" s="4" t="s">
        <v>121</v>
      </c>
      <c r="C115" s="5" t="s">
        <v>107</v>
      </c>
      <c r="D115" s="6">
        <v>13.840128947368422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</row>
    <row r="116" spans="1:15" x14ac:dyDescent="0.3">
      <c r="A116" s="3" t="str">
        <f>"98132404889"</f>
        <v>98132404889</v>
      </c>
      <c r="B116" s="4" t="s">
        <v>122</v>
      </c>
      <c r="C116" s="5" t="s">
        <v>107</v>
      </c>
      <c r="D116" s="6">
        <v>13.840128947368422</v>
      </c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</row>
    <row r="117" spans="1:15" x14ac:dyDescent="0.3">
      <c r="A117" s="3" t="str">
        <f>"98132511440"</f>
        <v>98132511440</v>
      </c>
      <c r="B117" s="4" t="s">
        <v>123</v>
      </c>
      <c r="C117" s="5" t="s">
        <v>107</v>
      </c>
      <c r="D117" s="6">
        <v>13.840128947368422</v>
      </c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</row>
    <row r="118" spans="1:15" x14ac:dyDescent="0.3">
      <c r="A118" s="3" t="str">
        <f>"98132511419"</f>
        <v>98132511419</v>
      </c>
      <c r="B118" s="4" t="s">
        <v>124</v>
      </c>
      <c r="C118" s="5" t="s">
        <v>107</v>
      </c>
      <c r="D118" s="6">
        <v>13.840128947368422</v>
      </c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</row>
    <row r="119" spans="1:15" x14ac:dyDescent="0.3">
      <c r="A119" s="3" t="str">
        <f>"98132404919"</f>
        <v>98132404919</v>
      </c>
      <c r="B119" s="4" t="s">
        <v>125</v>
      </c>
      <c r="C119" s="5" t="s">
        <v>107</v>
      </c>
      <c r="D119" s="6">
        <v>13.840128947368422</v>
      </c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</row>
    <row r="120" spans="1:15" x14ac:dyDescent="0.3">
      <c r="A120" s="3" t="str">
        <f>"98132321650"</f>
        <v>98132321650</v>
      </c>
      <c r="B120" s="4" t="s">
        <v>126</v>
      </c>
      <c r="C120" s="5" t="s">
        <v>107</v>
      </c>
      <c r="D120" s="6">
        <v>13.840128947368422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</row>
    <row r="121" spans="1:15" x14ac:dyDescent="0.3">
      <c r="A121" s="3" t="str">
        <f>"98132302895"</f>
        <v>98132302895</v>
      </c>
      <c r="B121" s="4" t="s">
        <v>127</v>
      </c>
      <c r="C121" s="5" t="s">
        <v>107</v>
      </c>
      <c r="D121" s="6">
        <v>13.840128947368422</v>
      </c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</row>
    <row r="122" spans="1:15" x14ac:dyDescent="0.3">
      <c r="A122" s="3" t="str">
        <f>"98132511402"</f>
        <v>98132511402</v>
      </c>
      <c r="B122" s="4" t="s">
        <v>128</v>
      </c>
      <c r="C122" s="5" t="s">
        <v>107</v>
      </c>
      <c r="D122" s="6">
        <v>13.840128947368422</v>
      </c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</row>
    <row r="123" spans="1:15" x14ac:dyDescent="0.3">
      <c r="A123" s="3" t="str">
        <f>"98132264315"</f>
        <v>98132264315</v>
      </c>
      <c r="B123" s="4" t="s">
        <v>129</v>
      </c>
      <c r="C123" s="5" t="s">
        <v>107</v>
      </c>
      <c r="D123" s="6">
        <v>13.840128947368422</v>
      </c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</row>
    <row r="124" spans="1:15" x14ac:dyDescent="0.3">
      <c r="A124" s="3" t="str">
        <f>"98132448111"</f>
        <v>98132448111</v>
      </c>
      <c r="B124" s="4" t="s">
        <v>130</v>
      </c>
      <c r="C124" s="5" t="s">
        <v>107</v>
      </c>
      <c r="D124" s="6">
        <v>13.840128947368422</v>
      </c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</row>
    <row r="125" spans="1:15" x14ac:dyDescent="0.3">
      <c r="A125" s="3" t="str">
        <f>"98132448104"</f>
        <v>98132448104</v>
      </c>
      <c r="B125" s="4" t="s">
        <v>131</v>
      </c>
      <c r="C125" s="5" t="s">
        <v>107</v>
      </c>
      <c r="D125" s="6">
        <v>13.840128947368422</v>
      </c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</row>
    <row r="126" spans="1:15" x14ac:dyDescent="0.3">
      <c r="A126" s="3" t="str">
        <f>"98132264278"</f>
        <v>98132264278</v>
      </c>
      <c r="B126" s="4" t="s">
        <v>132</v>
      </c>
      <c r="C126" s="5" t="s">
        <v>107</v>
      </c>
      <c r="D126" s="6">
        <v>13.840128947368422</v>
      </c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</row>
    <row r="127" spans="1:15" x14ac:dyDescent="0.3">
      <c r="A127" s="3" t="str">
        <f>"98132264292"</f>
        <v>98132264292</v>
      </c>
      <c r="B127" s="4" t="s">
        <v>133</v>
      </c>
      <c r="C127" s="5" t="s">
        <v>107</v>
      </c>
      <c r="D127" s="6">
        <v>13.840128947368422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</row>
    <row r="128" spans="1:15" x14ac:dyDescent="0.3">
      <c r="A128" s="3" t="str">
        <f>"98132404896"</f>
        <v>98132404896</v>
      </c>
      <c r="B128" s="4" t="s">
        <v>134</v>
      </c>
      <c r="C128" s="5" t="s">
        <v>107</v>
      </c>
      <c r="D128" s="6">
        <v>13.840128947368422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</row>
    <row r="129" spans="1:15" x14ac:dyDescent="0.3">
      <c r="A129" s="3" t="str">
        <f>"98132448128"</f>
        <v>98132448128</v>
      </c>
      <c r="B129" s="4" t="s">
        <v>135</v>
      </c>
      <c r="C129" s="5" t="s">
        <v>107</v>
      </c>
      <c r="D129" s="6">
        <v>13.840128947368422</v>
      </c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</row>
    <row r="130" spans="1:15" x14ac:dyDescent="0.3">
      <c r="A130" s="3" t="str">
        <f>"98132264339"</f>
        <v>98132264339</v>
      </c>
      <c r="B130" s="4" t="s">
        <v>136</v>
      </c>
      <c r="C130" s="5" t="s">
        <v>107</v>
      </c>
      <c r="D130" s="6">
        <v>13.840128947368422</v>
      </c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</row>
    <row r="131" spans="1:15" x14ac:dyDescent="0.3">
      <c r="A131" s="3" t="str">
        <f>"98132511433"</f>
        <v>98132511433</v>
      </c>
      <c r="B131" s="4" t="s">
        <v>137</v>
      </c>
      <c r="C131" s="5" t="s">
        <v>107</v>
      </c>
      <c r="D131" s="6">
        <v>13.840128947368422</v>
      </c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</row>
    <row r="132" spans="1:15" x14ac:dyDescent="0.3">
      <c r="A132" s="3" t="str">
        <f>"98132263493"</f>
        <v>98132263493</v>
      </c>
      <c r="B132" s="4" t="s">
        <v>138</v>
      </c>
      <c r="C132" s="5" t="s">
        <v>139</v>
      </c>
      <c r="D132" s="6">
        <v>13.840128947368422</v>
      </c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</row>
    <row r="133" spans="1:15" x14ac:dyDescent="0.3">
      <c r="A133" s="3" t="str">
        <f>"98132264124"</f>
        <v>98132264124</v>
      </c>
      <c r="B133" s="4" t="s">
        <v>140</v>
      </c>
      <c r="C133" s="5" t="s">
        <v>139</v>
      </c>
      <c r="D133" s="6">
        <v>13.840128947368422</v>
      </c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</row>
    <row r="134" spans="1:15" x14ac:dyDescent="0.3">
      <c r="A134" s="3" t="str">
        <f>"98132349135"</f>
        <v>98132349135</v>
      </c>
      <c r="B134" s="4" t="s">
        <v>141</v>
      </c>
      <c r="C134" s="5" t="s">
        <v>139</v>
      </c>
      <c r="D134" s="6">
        <v>13.840128947368422</v>
      </c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</row>
    <row r="135" spans="1:15" x14ac:dyDescent="0.3">
      <c r="A135" s="3" t="str">
        <f>"98132263516"</f>
        <v>98132263516</v>
      </c>
      <c r="B135" s="4" t="s">
        <v>142</v>
      </c>
      <c r="C135" s="5" t="s">
        <v>139</v>
      </c>
      <c r="D135" s="6">
        <v>13.840128947368422</v>
      </c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</row>
    <row r="136" spans="1:15" x14ac:dyDescent="0.3">
      <c r="A136" s="3" t="str">
        <f>"98132349029"</f>
        <v>98132349029</v>
      </c>
      <c r="B136" s="4" t="s">
        <v>143</v>
      </c>
      <c r="C136" s="5" t="s">
        <v>139</v>
      </c>
      <c r="D136" s="6">
        <v>13.840128947368422</v>
      </c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</row>
    <row r="137" spans="1:15" x14ac:dyDescent="0.3">
      <c r="A137" s="3" t="str">
        <f>"98132348374"</f>
        <v>98132348374</v>
      </c>
      <c r="B137" s="4" t="s">
        <v>144</v>
      </c>
      <c r="C137" s="5" t="s">
        <v>139</v>
      </c>
      <c r="D137" s="6">
        <v>13.840128947368422</v>
      </c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</row>
    <row r="138" spans="1:15" x14ac:dyDescent="0.3">
      <c r="A138" s="3" t="str">
        <f>"98132348404"</f>
        <v>98132348404</v>
      </c>
      <c r="B138" s="4" t="s">
        <v>145</v>
      </c>
      <c r="C138" s="5" t="s">
        <v>139</v>
      </c>
      <c r="D138" s="6">
        <v>13.840128947368422</v>
      </c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</row>
    <row r="139" spans="1:15" x14ac:dyDescent="0.3">
      <c r="A139" s="3" t="str">
        <f>"98132263523"</f>
        <v>98132263523</v>
      </c>
      <c r="B139" s="4" t="s">
        <v>146</v>
      </c>
      <c r="C139" s="5" t="s">
        <v>139</v>
      </c>
      <c r="D139" s="6">
        <v>13.840128947368422</v>
      </c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</row>
    <row r="140" spans="1:15" x14ac:dyDescent="0.3">
      <c r="A140" s="3" t="str">
        <f>"98132348381"</f>
        <v>98132348381</v>
      </c>
      <c r="B140" s="4" t="s">
        <v>147</v>
      </c>
      <c r="C140" s="5" t="s">
        <v>139</v>
      </c>
      <c r="D140" s="6">
        <v>13.840128947368422</v>
      </c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</row>
    <row r="141" spans="1:15" x14ac:dyDescent="0.3">
      <c r="A141" s="3" t="str">
        <f>"98132264131"</f>
        <v>98132264131</v>
      </c>
      <c r="B141" s="4" t="s">
        <v>148</v>
      </c>
      <c r="C141" s="5" t="s">
        <v>139</v>
      </c>
      <c r="D141" s="6">
        <v>13.840128947368422</v>
      </c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</row>
    <row r="142" spans="1:15" x14ac:dyDescent="0.3">
      <c r="A142" s="3" t="str">
        <f>"98132348985"</f>
        <v>98132348985</v>
      </c>
      <c r="B142" s="4" t="s">
        <v>149</v>
      </c>
      <c r="C142" s="5" t="s">
        <v>139</v>
      </c>
      <c r="D142" s="6">
        <v>13.840128947368422</v>
      </c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</row>
    <row r="143" spans="1:15" x14ac:dyDescent="0.3">
      <c r="A143" s="3" t="str">
        <f>"98132264148"</f>
        <v>98132264148</v>
      </c>
      <c r="B143" s="4" t="s">
        <v>150</v>
      </c>
      <c r="C143" s="5" t="s">
        <v>139</v>
      </c>
      <c r="D143" s="6">
        <v>13.840128947368422</v>
      </c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</row>
    <row r="144" spans="1:15" x14ac:dyDescent="0.3">
      <c r="A144" s="3" t="str">
        <f>"98132263547"</f>
        <v>98132263547</v>
      </c>
      <c r="B144" s="4" t="s">
        <v>151</v>
      </c>
      <c r="C144" s="5" t="s">
        <v>139</v>
      </c>
      <c r="D144" s="6">
        <v>13.840128947368422</v>
      </c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</row>
    <row r="145" spans="1:15" x14ac:dyDescent="0.3">
      <c r="A145" s="3" t="str">
        <f>"98132263554"</f>
        <v>98132263554</v>
      </c>
      <c r="B145" s="4" t="s">
        <v>152</v>
      </c>
      <c r="C145" s="5" t="s">
        <v>139</v>
      </c>
      <c r="D145" s="6">
        <v>13.840128947368422</v>
      </c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</row>
    <row r="146" spans="1:15" x14ac:dyDescent="0.3">
      <c r="A146" s="3" t="str">
        <f>"98132263578"</f>
        <v>98132263578</v>
      </c>
      <c r="B146" s="4" t="s">
        <v>153</v>
      </c>
      <c r="C146" s="5" t="s">
        <v>139</v>
      </c>
      <c r="D146" s="6">
        <v>13.840128947368422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</row>
    <row r="147" spans="1:15" x14ac:dyDescent="0.3">
      <c r="A147" s="3" t="str">
        <f>"98132263585"</f>
        <v>98132263585</v>
      </c>
      <c r="B147" s="4" t="s">
        <v>154</v>
      </c>
      <c r="C147" s="5" t="s">
        <v>139</v>
      </c>
      <c r="D147" s="6">
        <v>13.840128947368422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</row>
    <row r="148" spans="1:15" x14ac:dyDescent="0.3">
      <c r="A148" s="3" t="str">
        <f>"98132348534"</f>
        <v>98132348534</v>
      </c>
      <c r="B148" s="4" t="s">
        <v>155</v>
      </c>
      <c r="C148" s="5" t="s">
        <v>139</v>
      </c>
      <c r="D148" s="6">
        <v>13.840128947368422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</row>
    <row r="149" spans="1:15" x14ac:dyDescent="0.3">
      <c r="A149" s="3" t="str">
        <f>"98132348411"</f>
        <v>98132348411</v>
      </c>
      <c r="B149" s="4" t="s">
        <v>156</v>
      </c>
      <c r="C149" s="5" t="s">
        <v>139</v>
      </c>
      <c r="D149" s="6">
        <v>13.840128947368422</v>
      </c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</row>
    <row r="150" spans="1:15" x14ac:dyDescent="0.3">
      <c r="A150" s="3" t="str">
        <f>"98132348664"</f>
        <v>98132348664</v>
      </c>
      <c r="B150" s="4" t="s">
        <v>157</v>
      </c>
      <c r="C150" s="5" t="s">
        <v>139</v>
      </c>
      <c r="D150" s="6">
        <v>13.840128947368422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</row>
    <row r="151" spans="1:15" x14ac:dyDescent="0.3">
      <c r="A151" s="3" t="str">
        <f>"98132348909"</f>
        <v>98132348909</v>
      </c>
      <c r="B151" s="4" t="s">
        <v>158</v>
      </c>
      <c r="C151" s="5" t="s">
        <v>139</v>
      </c>
      <c r="D151" s="6">
        <v>13.840128947368422</v>
      </c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</row>
    <row r="152" spans="1:15" x14ac:dyDescent="0.3">
      <c r="A152" s="3" t="str">
        <f>"98132349111"</f>
        <v>98132349111</v>
      </c>
      <c r="B152" s="4" t="s">
        <v>159</v>
      </c>
      <c r="C152" s="5" t="s">
        <v>139</v>
      </c>
      <c r="D152" s="6">
        <v>13.840128947368422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</row>
    <row r="153" spans="1:15" x14ac:dyDescent="0.3">
      <c r="A153" s="3" t="str">
        <f>"98132348688"</f>
        <v>98132348688</v>
      </c>
      <c r="B153" s="4" t="s">
        <v>160</v>
      </c>
      <c r="C153" s="5" t="s">
        <v>139</v>
      </c>
      <c r="D153" s="6">
        <v>13.840128947368422</v>
      </c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</row>
    <row r="154" spans="1:15" x14ac:dyDescent="0.3">
      <c r="A154" s="3" t="str">
        <f>"98132263592"</f>
        <v>98132263592</v>
      </c>
      <c r="B154" s="4" t="s">
        <v>161</v>
      </c>
      <c r="C154" s="5" t="s">
        <v>139</v>
      </c>
      <c r="D154" s="6">
        <v>13.840128947368422</v>
      </c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</row>
    <row r="155" spans="1:15" x14ac:dyDescent="0.3">
      <c r="A155" s="3" t="str">
        <f>"98132349005"</f>
        <v>98132349005</v>
      </c>
      <c r="B155" s="4" t="s">
        <v>162</v>
      </c>
      <c r="C155" s="5" t="s">
        <v>139</v>
      </c>
      <c r="D155" s="6">
        <v>13.840128947368422</v>
      </c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</row>
    <row r="156" spans="1:15" x14ac:dyDescent="0.3">
      <c r="A156" s="3" t="str">
        <f>"98132349067"</f>
        <v>98132349067</v>
      </c>
      <c r="B156" s="4" t="s">
        <v>163</v>
      </c>
      <c r="C156" s="5" t="s">
        <v>139</v>
      </c>
      <c r="D156" s="6">
        <v>13.840128947368422</v>
      </c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</row>
    <row r="157" spans="1:15" x14ac:dyDescent="0.3">
      <c r="A157" s="3" t="str">
        <f>"98132348848"</f>
        <v>98132348848</v>
      </c>
      <c r="B157" s="4" t="s">
        <v>164</v>
      </c>
      <c r="C157" s="5" t="s">
        <v>139</v>
      </c>
      <c r="D157" s="6">
        <v>13.840128947368422</v>
      </c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</row>
    <row r="158" spans="1:15" x14ac:dyDescent="0.3">
      <c r="A158" s="3" t="str">
        <f>"98132349128"</f>
        <v>98132349128</v>
      </c>
      <c r="B158" s="4" t="s">
        <v>165</v>
      </c>
      <c r="C158" s="5" t="s">
        <v>139</v>
      </c>
      <c r="D158" s="6">
        <v>13.840128947368422</v>
      </c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</row>
    <row r="159" spans="1:15" x14ac:dyDescent="0.3">
      <c r="A159" s="3" t="str">
        <f>"98132349050"</f>
        <v>98132349050</v>
      </c>
      <c r="B159" s="4" t="s">
        <v>166</v>
      </c>
      <c r="C159" s="5" t="s">
        <v>139</v>
      </c>
      <c r="D159" s="6">
        <v>13.840128947368422</v>
      </c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</row>
    <row r="160" spans="1:15" x14ac:dyDescent="0.3">
      <c r="A160" s="3" t="str">
        <f>"98132263608"</f>
        <v>98132263608</v>
      </c>
      <c r="B160" s="4" t="s">
        <v>167</v>
      </c>
      <c r="C160" s="5" t="s">
        <v>139</v>
      </c>
      <c r="D160" s="6">
        <v>13.840128947368422</v>
      </c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</row>
    <row r="161" spans="1:15" x14ac:dyDescent="0.3">
      <c r="A161" s="3" t="str">
        <f>"98132263615"</f>
        <v>98132263615</v>
      </c>
      <c r="B161" s="4" t="s">
        <v>168</v>
      </c>
      <c r="C161" s="5" t="s">
        <v>139</v>
      </c>
      <c r="D161" s="6">
        <v>13.840128947368422</v>
      </c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</row>
    <row r="162" spans="1:15" x14ac:dyDescent="0.3">
      <c r="A162" s="3" t="str">
        <f>"98132348886"</f>
        <v>98132348886</v>
      </c>
      <c r="B162" s="4" t="s">
        <v>169</v>
      </c>
      <c r="C162" s="5" t="s">
        <v>139</v>
      </c>
      <c r="D162" s="6">
        <v>13.840128947368422</v>
      </c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</row>
    <row r="163" spans="1:15" x14ac:dyDescent="0.3">
      <c r="A163" s="3" t="str">
        <f>"98132348916"</f>
        <v>98132348916</v>
      </c>
      <c r="B163" s="4" t="s">
        <v>170</v>
      </c>
      <c r="C163" s="5" t="s">
        <v>139</v>
      </c>
      <c r="D163" s="6">
        <v>13.840128947368422</v>
      </c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</row>
    <row r="164" spans="1:15" x14ac:dyDescent="0.3">
      <c r="A164" s="3" t="str">
        <f>"98132348503"</f>
        <v>98132348503</v>
      </c>
      <c r="B164" s="4" t="s">
        <v>171</v>
      </c>
      <c r="C164" s="5" t="s">
        <v>139</v>
      </c>
      <c r="D164" s="6">
        <v>13.840128947368422</v>
      </c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</row>
    <row r="165" spans="1:15" x14ac:dyDescent="0.3">
      <c r="A165" s="3" t="str">
        <f>"98132263639"</f>
        <v>98132263639</v>
      </c>
      <c r="B165" s="4" t="s">
        <v>172</v>
      </c>
      <c r="C165" s="5" t="s">
        <v>139</v>
      </c>
      <c r="D165" s="6">
        <v>13.840128947368422</v>
      </c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</row>
    <row r="166" spans="1:15" x14ac:dyDescent="0.3">
      <c r="A166" s="3" t="str">
        <f>"98132349081"</f>
        <v>98132349081</v>
      </c>
      <c r="B166" s="4" t="s">
        <v>173</v>
      </c>
      <c r="C166" s="5" t="s">
        <v>139</v>
      </c>
      <c r="D166" s="6">
        <v>13.840128947368422</v>
      </c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</row>
    <row r="167" spans="1:15" x14ac:dyDescent="0.3">
      <c r="A167" s="3" t="str">
        <f>"98132349074"</f>
        <v>98132349074</v>
      </c>
      <c r="B167" s="4" t="s">
        <v>174</v>
      </c>
      <c r="C167" s="5" t="s">
        <v>139</v>
      </c>
      <c r="D167" s="6">
        <v>13.840128947368422</v>
      </c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</row>
    <row r="168" spans="1:15" x14ac:dyDescent="0.3">
      <c r="A168" s="3" t="str">
        <f>"98132348732"</f>
        <v>98132348732</v>
      </c>
      <c r="B168" s="4" t="s">
        <v>175</v>
      </c>
      <c r="C168" s="5" t="s">
        <v>139</v>
      </c>
      <c r="D168" s="6">
        <v>13.840128947368422</v>
      </c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</row>
    <row r="169" spans="1:15" x14ac:dyDescent="0.3">
      <c r="A169" s="3" t="str">
        <f>"98132263646"</f>
        <v>98132263646</v>
      </c>
      <c r="B169" s="4" t="s">
        <v>176</v>
      </c>
      <c r="C169" s="5" t="s">
        <v>139</v>
      </c>
      <c r="D169" s="6">
        <v>13.840128947368422</v>
      </c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</row>
    <row r="170" spans="1:15" x14ac:dyDescent="0.3">
      <c r="A170" s="3" t="str">
        <f>"98132263653"</f>
        <v>98132263653</v>
      </c>
      <c r="B170" s="4" t="s">
        <v>177</v>
      </c>
      <c r="C170" s="5" t="s">
        <v>139</v>
      </c>
      <c r="D170" s="6">
        <v>13.840128947368422</v>
      </c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</row>
    <row r="171" spans="1:15" x14ac:dyDescent="0.3">
      <c r="A171" s="3" t="str">
        <f>"98132263660"</f>
        <v>98132263660</v>
      </c>
      <c r="B171" s="4" t="s">
        <v>178</v>
      </c>
      <c r="C171" s="5" t="s">
        <v>139</v>
      </c>
      <c r="D171" s="6">
        <v>13.840128947368422</v>
      </c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</row>
    <row r="172" spans="1:15" x14ac:dyDescent="0.3">
      <c r="A172" s="3" t="str">
        <f>"98132264155"</f>
        <v>98132264155</v>
      </c>
      <c r="B172" s="4" t="s">
        <v>179</v>
      </c>
      <c r="C172" s="5" t="s">
        <v>139</v>
      </c>
      <c r="D172" s="6">
        <v>13.840128947368422</v>
      </c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</row>
    <row r="173" spans="1:15" x14ac:dyDescent="0.3">
      <c r="A173" s="3" t="str">
        <f>"98132348855"</f>
        <v>98132348855</v>
      </c>
      <c r="B173" s="4" t="s">
        <v>180</v>
      </c>
      <c r="C173" s="5" t="s">
        <v>139</v>
      </c>
      <c r="D173" s="6">
        <v>13.840128947368422</v>
      </c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</row>
    <row r="174" spans="1:15" x14ac:dyDescent="0.3">
      <c r="A174" s="3" t="str">
        <f>"98132348961"</f>
        <v>98132348961</v>
      </c>
      <c r="B174" s="4" t="s">
        <v>181</v>
      </c>
      <c r="C174" s="5" t="s">
        <v>139</v>
      </c>
      <c r="D174" s="6">
        <v>13.840128947368422</v>
      </c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</row>
    <row r="175" spans="1:15" x14ac:dyDescent="0.3">
      <c r="A175" s="3" t="str">
        <f>"98132264162"</f>
        <v>98132264162</v>
      </c>
      <c r="B175" s="4" t="s">
        <v>182</v>
      </c>
      <c r="C175" s="5" t="s">
        <v>139</v>
      </c>
      <c r="D175" s="6">
        <v>13.840128947368422</v>
      </c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</row>
    <row r="176" spans="1:15" x14ac:dyDescent="0.3">
      <c r="A176" s="3" t="str">
        <f>"98132263677"</f>
        <v>98132263677</v>
      </c>
      <c r="B176" s="4" t="s">
        <v>183</v>
      </c>
      <c r="C176" s="5" t="s">
        <v>139</v>
      </c>
      <c r="D176" s="6">
        <v>13.840128947368422</v>
      </c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</row>
    <row r="177" spans="1:15" x14ac:dyDescent="0.3">
      <c r="A177" s="3" t="str">
        <f>"98132263684"</f>
        <v>98132263684</v>
      </c>
      <c r="B177" s="4" t="s">
        <v>184</v>
      </c>
      <c r="C177" s="5" t="s">
        <v>139</v>
      </c>
      <c r="D177" s="6">
        <v>13.840128947368422</v>
      </c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</row>
    <row r="178" spans="1:15" x14ac:dyDescent="0.3">
      <c r="A178" s="3" t="str">
        <f>"98132348565"</f>
        <v>98132348565</v>
      </c>
      <c r="B178" s="4" t="s">
        <v>185</v>
      </c>
      <c r="C178" s="5" t="s">
        <v>139</v>
      </c>
      <c r="D178" s="6">
        <v>13.840128947368422</v>
      </c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</row>
    <row r="179" spans="1:15" x14ac:dyDescent="0.3">
      <c r="A179" s="3" t="str">
        <f>"98132348817"</f>
        <v>98132348817</v>
      </c>
      <c r="B179" s="4" t="s">
        <v>186</v>
      </c>
      <c r="C179" s="5" t="s">
        <v>139</v>
      </c>
      <c r="D179" s="6">
        <v>13.840128947368422</v>
      </c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</row>
    <row r="180" spans="1:15" x14ac:dyDescent="0.3">
      <c r="A180" s="3" t="str">
        <f>"98132263691"</f>
        <v>98132263691</v>
      </c>
      <c r="B180" s="4" t="s">
        <v>187</v>
      </c>
      <c r="C180" s="5" t="s">
        <v>139</v>
      </c>
      <c r="D180" s="6">
        <v>13.840128947368422</v>
      </c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</row>
    <row r="181" spans="1:15" x14ac:dyDescent="0.3">
      <c r="A181" s="3" t="str">
        <f>"98132588381"</f>
        <v>98132588381</v>
      </c>
      <c r="B181" s="4" t="s">
        <v>188</v>
      </c>
      <c r="C181" s="5" t="s">
        <v>139</v>
      </c>
      <c r="D181" s="6">
        <v>13.840128947368422</v>
      </c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</row>
    <row r="182" spans="1:15" x14ac:dyDescent="0.3">
      <c r="A182" s="3" t="str">
        <f>"98132588404"</f>
        <v>98132588404</v>
      </c>
      <c r="B182" s="4" t="s">
        <v>189</v>
      </c>
      <c r="C182" s="5" t="s">
        <v>139</v>
      </c>
      <c r="D182" s="6">
        <v>13.840128947368422</v>
      </c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</row>
    <row r="183" spans="1:15" x14ac:dyDescent="0.3">
      <c r="A183" s="3" t="str">
        <f>"98132588428"</f>
        <v>98132588428</v>
      </c>
      <c r="B183" s="4" t="s">
        <v>190</v>
      </c>
      <c r="C183" s="5" t="s">
        <v>139</v>
      </c>
      <c r="D183" s="6">
        <v>13.840128947368422</v>
      </c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</row>
    <row r="184" spans="1:15" x14ac:dyDescent="0.3">
      <c r="A184" s="3" t="str">
        <f>"98132588442"</f>
        <v>98132588442</v>
      </c>
      <c r="B184" s="4" t="s">
        <v>191</v>
      </c>
      <c r="C184" s="5" t="s">
        <v>139</v>
      </c>
      <c r="D184" s="6">
        <v>13.840128947368422</v>
      </c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</row>
    <row r="185" spans="1:15" x14ac:dyDescent="0.3">
      <c r="A185" s="3" t="str">
        <f>"98132348831"</f>
        <v>98132348831</v>
      </c>
      <c r="B185" s="4" t="s">
        <v>192</v>
      </c>
      <c r="C185" s="5" t="s">
        <v>139</v>
      </c>
      <c r="D185" s="6">
        <v>13.840128947368422</v>
      </c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</row>
    <row r="186" spans="1:15" x14ac:dyDescent="0.3">
      <c r="A186" s="3" t="str">
        <f>"98132348824"</f>
        <v>98132348824</v>
      </c>
      <c r="B186" s="4" t="s">
        <v>193</v>
      </c>
      <c r="C186" s="5" t="s">
        <v>139</v>
      </c>
      <c r="D186" s="6">
        <v>13.840128947368422</v>
      </c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</row>
    <row r="187" spans="1:15" x14ac:dyDescent="0.3">
      <c r="A187" s="3" t="str">
        <f>"98132349104"</f>
        <v>98132349104</v>
      </c>
      <c r="B187" s="4" t="s">
        <v>194</v>
      </c>
      <c r="C187" s="5" t="s">
        <v>139</v>
      </c>
      <c r="D187" s="6">
        <v>13.840128947368422</v>
      </c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</row>
    <row r="188" spans="1:15" x14ac:dyDescent="0.3">
      <c r="A188" s="3" t="str">
        <f>"98132349173"</f>
        <v>98132349173</v>
      </c>
      <c r="B188" s="4" t="s">
        <v>195</v>
      </c>
      <c r="C188" s="5" t="s">
        <v>139</v>
      </c>
      <c r="D188" s="6">
        <v>13.840128947368422</v>
      </c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</row>
    <row r="189" spans="1:15" x14ac:dyDescent="0.3">
      <c r="A189" s="3" t="str">
        <f>"98132348701"</f>
        <v>98132348701</v>
      </c>
      <c r="B189" s="4" t="s">
        <v>196</v>
      </c>
      <c r="C189" s="5" t="s">
        <v>139</v>
      </c>
      <c r="D189" s="6">
        <v>13.840128947368422</v>
      </c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</row>
    <row r="190" spans="1:15" x14ac:dyDescent="0.3">
      <c r="A190" s="3" t="str">
        <f>"98132348800"</f>
        <v>98132348800</v>
      </c>
      <c r="B190" s="4" t="s">
        <v>197</v>
      </c>
      <c r="C190" s="5" t="s">
        <v>139</v>
      </c>
      <c r="D190" s="6">
        <v>13.840128947368422</v>
      </c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</row>
    <row r="191" spans="1:15" x14ac:dyDescent="0.3">
      <c r="A191" s="3" t="str">
        <f>"98132348794"</f>
        <v>98132348794</v>
      </c>
      <c r="B191" s="4" t="s">
        <v>198</v>
      </c>
      <c r="C191" s="5" t="s">
        <v>139</v>
      </c>
      <c r="D191" s="6">
        <v>13.840128947368422</v>
      </c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</row>
    <row r="192" spans="1:15" x14ac:dyDescent="0.3">
      <c r="A192" s="3" t="str">
        <f>"98132355662"</f>
        <v>98132355662</v>
      </c>
      <c r="B192" s="4" t="s">
        <v>199</v>
      </c>
      <c r="C192" s="5" t="s">
        <v>139</v>
      </c>
      <c r="D192" s="6">
        <v>13.840128947368422</v>
      </c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</row>
    <row r="193" spans="1:15" x14ac:dyDescent="0.3">
      <c r="A193" s="3" t="str">
        <f>"98132349098"</f>
        <v>98132349098</v>
      </c>
      <c r="B193" s="4" t="s">
        <v>200</v>
      </c>
      <c r="C193" s="5" t="s">
        <v>139</v>
      </c>
      <c r="D193" s="6">
        <v>13.840128947368422</v>
      </c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</row>
    <row r="194" spans="1:15" x14ac:dyDescent="0.3">
      <c r="A194" s="3" t="str">
        <f>"98132348527"</f>
        <v>98132348527</v>
      </c>
      <c r="B194" s="4" t="s">
        <v>201</v>
      </c>
      <c r="C194" s="5" t="s">
        <v>139</v>
      </c>
      <c r="D194" s="6">
        <v>13.840128947368422</v>
      </c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</row>
    <row r="195" spans="1:15" x14ac:dyDescent="0.3">
      <c r="A195" s="3" t="str">
        <f>"98132355631"</f>
        <v>98132355631</v>
      </c>
      <c r="B195" s="4" t="s">
        <v>202</v>
      </c>
      <c r="C195" s="5" t="s">
        <v>139</v>
      </c>
      <c r="D195" s="6">
        <v>13.840128947368422</v>
      </c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</row>
    <row r="196" spans="1:15" x14ac:dyDescent="0.3">
      <c r="A196" s="3" t="str">
        <f>"98132348381"</f>
        <v>98132348381</v>
      </c>
      <c r="B196" s="4" t="s">
        <v>147</v>
      </c>
      <c r="C196" s="5" t="s">
        <v>139</v>
      </c>
      <c r="D196" s="6">
        <v>13.840128947368422</v>
      </c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</row>
    <row r="197" spans="1:15" x14ac:dyDescent="0.3">
      <c r="A197" s="3" t="str">
        <f>"194249001420"</f>
        <v>194249001420</v>
      </c>
      <c r="B197" s="4" t="s">
        <v>203</v>
      </c>
      <c r="C197" s="5" t="s">
        <v>204</v>
      </c>
      <c r="D197" s="6">
        <v>15.500944421052637</v>
      </c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</row>
    <row r="198" spans="1:15" x14ac:dyDescent="0.3">
      <c r="A198" s="3" t="str">
        <f>"194249004650"</f>
        <v>194249004650</v>
      </c>
      <c r="B198" s="4" t="s">
        <v>205</v>
      </c>
      <c r="C198" s="5" t="s">
        <v>206</v>
      </c>
      <c r="D198" s="6">
        <v>9.411287684210528</v>
      </c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</row>
    <row r="199" spans="1:15" x14ac:dyDescent="0.3">
      <c r="A199" s="3" t="str">
        <f>"194249004308"</f>
        <v>194249004308</v>
      </c>
      <c r="B199" s="4" t="s">
        <v>207</v>
      </c>
      <c r="C199" s="5" t="s">
        <v>204</v>
      </c>
      <c r="D199" s="6">
        <v>15.500944421052637</v>
      </c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</row>
    <row r="200" spans="1:15" x14ac:dyDescent="0.3">
      <c r="A200" s="3" t="str">
        <f>"194249004315"</f>
        <v>194249004315</v>
      </c>
      <c r="B200" s="4" t="s">
        <v>208</v>
      </c>
      <c r="C200" s="5" t="s">
        <v>204</v>
      </c>
      <c r="D200" s="6">
        <v>15.500944421052637</v>
      </c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</row>
    <row r="201" spans="1:15" x14ac:dyDescent="0.3">
      <c r="A201" s="3" t="str">
        <f>"194249005350"</f>
        <v>194249005350</v>
      </c>
      <c r="B201" s="4" t="s">
        <v>209</v>
      </c>
      <c r="C201" s="5" t="s">
        <v>204</v>
      </c>
      <c r="D201" s="6">
        <v>15.500944421052637</v>
      </c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</row>
    <row r="202" spans="1:15" x14ac:dyDescent="0.3">
      <c r="A202" s="3" t="str">
        <f>"194249005367"</f>
        <v>194249005367</v>
      </c>
      <c r="B202" s="4" t="s">
        <v>210</v>
      </c>
      <c r="C202" s="5" t="s">
        <v>204</v>
      </c>
      <c r="D202" s="6">
        <v>15.500944421052637</v>
      </c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</row>
    <row r="203" spans="1:15" x14ac:dyDescent="0.3">
      <c r="A203" s="3" t="str">
        <f>"194249005374"</f>
        <v>194249005374</v>
      </c>
      <c r="B203" s="4" t="s">
        <v>211</v>
      </c>
      <c r="C203" s="5" t="s">
        <v>204</v>
      </c>
      <c r="D203" s="6">
        <v>15.500944421052637</v>
      </c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</row>
    <row r="204" spans="1:15" x14ac:dyDescent="0.3">
      <c r="A204" s="3" t="str">
        <f>"194249005381"</f>
        <v>194249005381</v>
      </c>
      <c r="B204" s="4" t="s">
        <v>212</v>
      </c>
      <c r="C204" s="5" t="s">
        <v>204</v>
      </c>
      <c r="D204" s="6">
        <v>15.500944421052637</v>
      </c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</row>
    <row r="205" spans="1:15" x14ac:dyDescent="0.3">
      <c r="A205" s="3" t="str">
        <f>"194249005398"</f>
        <v>194249005398</v>
      </c>
      <c r="B205" s="4" t="s">
        <v>213</v>
      </c>
      <c r="C205" s="5" t="s">
        <v>204</v>
      </c>
      <c r="D205" s="6">
        <v>15.500944421052637</v>
      </c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</row>
    <row r="206" spans="1:15" x14ac:dyDescent="0.3">
      <c r="A206" s="3" t="str">
        <f>"194249005404"</f>
        <v>194249005404</v>
      </c>
      <c r="B206" s="4" t="s">
        <v>214</v>
      </c>
      <c r="C206" s="5" t="s">
        <v>204</v>
      </c>
      <c r="D206" s="6">
        <v>15.500944421052637</v>
      </c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</row>
    <row r="207" spans="1:15" x14ac:dyDescent="0.3">
      <c r="A207" s="3" t="str">
        <f>"194249005503"</f>
        <v>194249005503</v>
      </c>
      <c r="B207" s="4" t="s">
        <v>215</v>
      </c>
      <c r="C207" s="5" t="s">
        <v>204</v>
      </c>
      <c r="D207" s="6">
        <v>15.500944421052637</v>
      </c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</row>
    <row r="208" spans="1:15" x14ac:dyDescent="0.3">
      <c r="A208" s="3" t="str">
        <f>"194249005510"</f>
        <v>194249005510</v>
      </c>
      <c r="B208" s="4" t="s">
        <v>216</v>
      </c>
      <c r="C208" s="5" t="s">
        <v>204</v>
      </c>
      <c r="D208" s="6">
        <v>15.500944421052637</v>
      </c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</row>
    <row r="209" spans="1:15" x14ac:dyDescent="0.3">
      <c r="A209" s="3" t="str">
        <f>"194249005527"</f>
        <v>194249005527</v>
      </c>
      <c r="B209" s="4" t="s">
        <v>217</v>
      </c>
      <c r="C209" s="5" t="s">
        <v>204</v>
      </c>
      <c r="D209" s="6">
        <v>15.500944421052637</v>
      </c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</row>
    <row r="210" spans="1:15" x14ac:dyDescent="0.3">
      <c r="A210" s="3" t="str">
        <f>"194249005534"</f>
        <v>194249005534</v>
      </c>
      <c r="B210" s="4" t="s">
        <v>218</v>
      </c>
      <c r="C210" s="5" t="s">
        <v>204</v>
      </c>
      <c r="D210" s="6">
        <v>15.500944421052637</v>
      </c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</row>
    <row r="211" spans="1:15" x14ac:dyDescent="0.3">
      <c r="A211" s="3" t="str">
        <f>"194249005541"</f>
        <v>194249005541</v>
      </c>
      <c r="B211" s="4" t="s">
        <v>219</v>
      </c>
      <c r="C211" s="5" t="s">
        <v>204</v>
      </c>
      <c r="D211" s="6">
        <v>15.500944421052637</v>
      </c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</row>
    <row r="212" spans="1:15" x14ac:dyDescent="0.3">
      <c r="A212" s="3" t="str">
        <f>"194249005558"</f>
        <v>194249005558</v>
      </c>
      <c r="B212" s="4" t="s">
        <v>220</v>
      </c>
      <c r="C212" s="5" t="s">
        <v>204</v>
      </c>
      <c r="D212" s="6">
        <v>15.500944421052637</v>
      </c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</row>
    <row r="213" spans="1:15" x14ac:dyDescent="0.3">
      <c r="A213" s="3" t="str">
        <f>"194249002137"</f>
        <v>194249002137</v>
      </c>
      <c r="B213" s="4" t="s">
        <v>221</v>
      </c>
      <c r="C213" s="5" t="s">
        <v>222</v>
      </c>
      <c r="D213" s="6">
        <v>11.625708315789476</v>
      </c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</row>
    <row r="214" spans="1:15" x14ac:dyDescent="0.3">
      <c r="A214" s="3" t="str">
        <f>"194249002144"</f>
        <v>194249002144</v>
      </c>
      <c r="B214" s="4" t="s">
        <v>223</v>
      </c>
      <c r="C214" s="5" t="s">
        <v>222</v>
      </c>
      <c r="D214" s="6">
        <v>11.625708315789476</v>
      </c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</row>
    <row r="215" spans="1:15" x14ac:dyDescent="0.3">
      <c r="A215" s="3" t="str">
        <f>"194249002151"</f>
        <v>194249002151</v>
      </c>
      <c r="B215" s="4" t="s">
        <v>224</v>
      </c>
      <c r="C215" s="5" t="s">
        <v>222</v>
      </c>
      <c r="D215" s="6">
        <v>11.625708315789476</v>
      </c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</row>
    <row r="216" spans="1:15" x14ac:dyDescent="0.3">
      <c r="A216" s="3" t="str">
        <f>"194249002168"</f>
        <v>194249002168</v>
      </c>
      <c r="B216" s="4" t="s">
        <v>225</v>
      </c>
      <c r="C216" s="5" t="s">
        <v>222</v>
      </c>
      <c r="D216" s="6">
        <v>11.625708315789476</v>
      </c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</row>
    <row r="217" spans="1:15" x14ac:dyDescent="0.3">
      <c r="A217" s="3" t="str">
        <f>"194249002175"</f>
        <v>194249002175</v>
      </c>
      <c r="B217" s="4" t="s">
        <v>226</v>
      </c>
      <c r="C217" s="5" t="s">
        <v>222</v>
      </c>
      <c r="D217" s="6">
        <v>11.625708315789476</v>
      </c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</row>
    <row r="218" spans="1:15" x14ac:dyDescent="0.3">
      <c r="A218" s="3" t="str">
        <f>"194249002182"</f>
        <v>194249002182</v>
      </c>
      <c r="B218" s="4" t="s">
        <v>227</v>
      </c>
      <c r="C218" s="5" t="s">
        <v>222</v>
      </c>
      <c r="D218" s="6">
        <v>11.625708315789476</v>
      </c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</row>
    <row r="219" spans="1:15" x14ac:dyDescent="0.3">
      <c r="A219" s="3" t="str">
        <f>"194249002199"</f>
        <v>194249002199</v>
      </c>
      <c r="B219" s="4" t="s">
        <v>228</v>
      </c>
      <c r="C219" s="5" t="s">
        <v>222</v>
      </c>
      <c r="D219" s="6">
        <v>11.625708315789476</v>
      </c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</row>
    <row r="220" spans="1:15" x14ac:dyDescent="0.3">
      <c r="A220" s="3" t="str">
        <f>"194249002205"</f>
        <v>194249002205</v>
      </c>
      <c r="B220" s="4" t="s">
        <v>229</v>
      </c>
      <c r="C220" s="5" t="s">
        <v>222</v>
      </c>
      <c r="D220" s="6">
        <v>11.625708315789476</v>
      </c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</row>
    <row r="221" spans="1:15" x14ac:dyDescent="0.3">
      <c r="A221" s="3" t="str">
        <f>"194249002212"</f>
        <v>194249002212</v>
      </c>
      <c r="B221" s="4" t="s">
        <v>230</v>
      </c>
      <c r="C221" s="5" t="s">
        <v>222</v>
      </c>
      <c r="D221" s="6">
        <v>11.625708315789476</v>
      </c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</row>
    <row r="222" spans="1:15" x14ac:dyDescent="0.3">
      <c r="A222" s="3" t="str">
        <f>"194249002229"</f>
        <v>194249002229</v>
      </c>
      <c r="B222" s="4" t="s">
        <v>231</v>
      </c>
      <c r="C222" s="5" t="s">
        <v>222</v>
      </c>
      <c r="D222" s="6">
        <v>11.625708315789476</v>
      </c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</row>
    <row r="223" spans="1:15" x14ac:dyDescent="0.3">
      <c r="A223" s="3" t="str">
        <f>"098132582709"</f>
        <v>098132582709</v>
      </c>
      <c r="B223" s="4" t="s">
        <v>232</v>
      </c>
      <c r="C223" s="5" t="s">
        <v>233</v>
      </c>
      <c r="D223" s="6">
        <v>10.518498000000003</v>
      </c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</row>
    <row r="224" spans="1:15" x14ac:dyDescent="0.3">
      <c r="A224" s="3" t="str">
        <f>"194249003523"</f>
        <v>194249003523</v>
      </c>
      <c r="B224" s="4" t="s">
        <v>234</v>
      </c>
      <c r="C224" s="5" t="s">
        <v>233</v>
      </c>
      <c r="D224" s="6">
        <v>10.518498000000003</v>
      </c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</row>
    <row r="225" spans="1:15" x14ac:dyDescent="0.3">
      <c r="A225" s="3" t="str">
        <f>"098132583591"</f>
        <v>098132583591</v>
      </c>
      <c r="B225" s="4" t="s">
        <v>235</v>
      </c>
      <c r="C225" s="5" t="s">
        <v>236</v>
      </c>
      <c r="D225" s="6">
        <v>10.518498000000003</v>
      </c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</row>
    <row r="226" spans="1:15" x14ac:dyDescent="0.3">
      <c r="A226" s="3" t="str">
        <f>"098132583560"</f>
        <v>098132583560</v>
      </c>
      <c r="B226" s="4" t="s">
        <v>237</v>
      </c>
      <c r="C226" s="5" t="s">
        <v>236</v>
      </c>
      <c r="D226" s="6">
        <v>10.518498000000003</v>
      </c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</row>
    <row r="227" spans="1:15" x14ac:dyDescent="0.3">
      <c r="A227" s="3" t="str">
        <f>"098132493838"</f>
        <v>098132493838</v>
      </c>
      <c r="B227" s="4" t="s">
        <v>238</v>
      </c>
      <c r="C227" s="5" t="s">
        <v>236</v>
      </c>
      <c r="D227" s="6">
        <v>10.518498000000003</v>
      </c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</row>
    <row r="228" spans="1:15" x14ac:dyDescent="0.3">
      <c r="A228" s="3" t="str">
        <f>"194249003530 "</f>
        <v>194249003530 </v>
      </c>
      <c r="B228" s="4" t="s">
        <v>239</v>
      </c>
      <c r="C228" s="5" t="s">
        <v>236</v>
      </c>
      <c r="D228" s="6">
        <v>10.518498000000003</v>
      </c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</row>
    <row r="229" spans="1:15" ht="24" x14ac:dyDescent="0.3">
      <c r="A229" s="3" t="str">
        <f>"194249004636"</f>
        <v>194249004636</v>
      </c>
      <c r="B229" s="4" t="s">
        <v>240</v>
      </c>
      <c r="C229" s="5" t="s">
        <v>241</v>
      </c>
      <c r="D229" s="6">
        <v>9.411287684210528</v>
      </c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</row>
    <row r="230" spans="1:15" ht="24" x14ac:dyDescent="0.3">
      <c r="A230" s="3" t="str">
        <f>"194249004643"</f>
        <v>194249004643</v>
      </c>
      <c r="B230" s="4" t="s">
        <v>240</v>
      </c>
      <c r="C230" s="5" t="s">
        <v>241</v>
      </c>
      <c r="D230" s="6">
        <v>9.411287684210528</v>
      </c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</row>
    <row r="231" spans="1:15" ht="36" x14ac:dyDescent="0.3">
      <c r="A231" s="3" t="str">
        <f>"194249004872"</f>
        <v>194249004872</v>
      </c>
      <c r="B231" s="4" t="s">
        <v>242</v>
      </c>
      <c r="C231" s="5" t="s">
        <v>243</v>
      </c>
      <c r="D231" s="6">
        <v>16.05454957894737</v>
      </c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</row>
    <row r="232" spans="1:15" ht="36" x14ac:dyDescent="0.3">
      <c r="A232" s="3" t="str">
        <f>"194249004889"</f>
        <v>194249004889</v>
      </c>
      <c r="B232" s="4" t="s">
        <v>244</v>
      </c>
      <c r="C232" s="5" t="s">
        <v>243</v>
      </c>
      <c r="D232" s="6">
        <v>16.05454957894737</v>
      </c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</row>
    <row r="233" spans="1:15" ht="24" x14ac:dyDescent="0.3">
      <c r="A233" s="3" t="str">
        <f>"194249004896"</f>
        <v>194249004896</v>
      </c>
      <c r="B233" s="4" t="s">
        <v>245</v>
      </c>
      <c r="C233" s="5" t="s">
        <v>246</v>
      </c>
      <c r="D233" s="6">
        <v>16.608154736842106</v>
      </c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</row>
    <row r="234" spans="1:15" ht="24" x14ac:dyDescent="0.3">
      <c r="A234" s="3" t="str">
        <f>"194249004902"</f>
        <v>194249004902</v>
      </c>
      <c r="B234" s="4" t="s">
        <v>245</v>
      </c>
      <c r="C234" s="5" t="s">
        <v>246</v>
      </c>
      <c r="D234" s="6">
        <v>16.608154736842106</v>
      </c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</row>
    <row r="235" spans="1:15" ht="24" x14ac:dyDescent="0.3">
      <c r="A235" s="3" t="str">
        <f>"194249004711"</f>
        <v>194249004711</v>
      </c>
      <c r="B235" s="4" t="s">
        <v>247</v>
      </c>
      <c r="C235" s="5" t="s">
        <v>241</v>
      </c>
      <c r="D235" s="6">
        <v>9.411287684210528</v>
      </c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</row>
    <row r="236" spans="1:15" ht="24" x14ac:dyDescent="0.3">
      <c r="A236" s="3" t="str">
        <f>"194249004728"</f>
        <v>194249004728</v>
      </c>
      <c r="B236" s="4" t="s">
        <v>247</v>
      </c>
      <c r="C236" s="5" t="s">
        <v>241</v>
      </c>
      <c r="D236" s="6">
        <v>9.411287684210528</v>
      </c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</row>
    <row r="237" spans="1:15" x14ac:dyDescent="0.3">
      <c r="A237" s="3" t="str">
        <f>"194249004506"</f>
        <v>194249004506</v>
      </c>
      <c r="B237" s="4" t="s">
        <v>248</v>
      </c>
      <c r="C237" s="5" t="s">
        <v>249</v>
      </c>
      <c r="D237" s="6">
        <v>16.331352157894738</v>
      </c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</row>
    <row r="238" spans="1:15" x14ac:dyDescent="0.3">
      <c r="A238" s="3" t="str">
        <f>"194249004513"</f>
        <v>194249004513</v>
      </c>
      <c r="B238" s="4" t="s">
        <v>250</v>
      </c>
      <c r="C238" s="5" t="s">
        <v>249</v>
      </c>
      <c r="D238" s="6">
        <v>16.331352157894738</v>
      </c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</row>
    <row r="239" spans="1:15" x14ac:dyDescent="0.3">
      <c r="A239" s="3" t="str">
        <f>"194249004605"</f>
        <v>194249004605</v>
      </c>
      <c r="B239" s="4" t="s">
        <v>251</v>
      </c>
      <c r="C239" s="5" t="s">
        <v>222</v>
      </c>
      <c r="D239" s="6">
        <v>11.625708315789476</v>
      </c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</row>
    <row r="240" spans="1:15" x14ac:dyDescent="0.3">
      <c r="A240" s="3" t="str">
        <f>"194249004469"</f>
        <v>194249004469</v>
      </c>
      <c r="B240" s="4" t="s">
        <v>252</v>
      </c>
      <c r="C240" s="5" t="s">
        <v>253</v>
      </c>
      <c r="D240" s="6">
        <v>13.840128947368422</v>
      </c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</row>
    <row r="241" spans="1:15" x14ac:dyDescent="0.3">
      <c r="A241" s="3" t="str">
        <f>"194249004483"</f>
        <v>194249004483</v>
      </c>
      <c r="B241" s="4" t="s">
        <v>254</v>
      </c>
      <c r="C241" s="5" t="s">
        <v>107</v>
      </c>
      <c r="D241" s="6">
        <v>13.840128947368422</v>
      </c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</row>
    <row r="242" spans="1:15" x14ac:dyDescent="0.3">
      <c r="A242" s="3" t="str">
        <f>"194249003547"</f>
        <v>194249003547</v>
      </c>
      <c r="B242" s="4" t="s">
        <v>255</v>
      </c>
      <c r="C242" s="5" t="s">
        <v>256</v>
      </c>
      <c r="D242" s="6">
        <v>12.179313473684211</v>
      </c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</row>
    <row r="243" spans="1:15" x14ac:dyDescent="0.3">
      <c r="A243" s="3" t="str">
        <f>"194249003509"</f>
        <v>194249003509</v>
      </c>
      <c r="B243" s="4" t="s">
        <v>257</v>
      </c>
      <c r="C243" s="5" t="s">
        <v>258</v>
      </c>
      <c r="D243" s="6">
        <v>20.483390842105266</v>
      </c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</row>
    <row r="244" spans="1:15" x14ac:dyDescent="0.3">
      <c r="A244" s="3" t="str">
        <f>"194249004667"</f>
        <v>194249004667</v>
      </c>
      <c r="B244" s="4" t="s">
        <v>259</v>
      </c>
      <c r="C244" s="5" t="s">
        <v>260</v>
      </c>
      <c r="D244" s="6">
        <v>13.840128947368422</v>
      </c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</row>
    <row r="245" spans="1:15" x14ac:dyDescent="0.3">
      <c r="A245" s="3" t="str">
        <f>"194249005237"</f>
        <v>194249005237</v>
      </c>
      <c r="B245" s="4" t="s">
        <v>261</v>
      </c>
      <c r="C245" s="5" t="s">
        <v>25</v>
      </c>
      <c r="D245" s="6">
        <v>13.840128947368422</v>
      </c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</row>
    <row r="246" spans="1:15" ht="24" x14ac:dyDescent="0.3">
      <c r="A246" s="3" t="str">
        <f>"194249005220"</f>
        <v>194249005220</v>
      </c>
      <c r="B246" s="4" t="s">
        <v>262</v>
      </c>
      <c r="C246" s="5" t="s">
        <v>25</v>
      </c>
      <c r="D246" s="6">
        <v>13.840128947368422</v>
      </c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</row>
    <row r="247" spans="1:15" ht="24" x14ac:dyDescent="0.3">
      <c r="A247" s="3" t="str">
        <f>"194249005213"</f>
        <v>194249005213</v>
      </c>
      <c r="B247" s="4" t="s">
        <v>263</v>
      </c>
      <c r="C247" s="5" t="s">
        <v>25</v>
      </c>
      <c r="D247" s="6">
        <v>13.840128947368422</v>
      </c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</row>
    <row r="248" spans="1:15" x14ac:dyDescent="0.3">
      <c r="A248" s="3" t="str">
        <f>"194249005206"</f>
        <v>194249005206</v>
      </c>
      <c r="B248" s="4" t="s">
        <v>264</v>
      </c>
      <c r="C248" s="5" t="s">
        <v>25</v>
      </c>
      <c r="D248" s="6">
        <v>13.840128947368422</v>
      </c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</row>
    <row r="249" spans="1:15" ht="48" x14ac:dyDescent="0.3">
      <c r="A249" s="3" t="str">
        <f>"194249005817"</f>
        <v>194249005817</v>
      </c>
      <c r="B249" s="4" t="s">
        <v>265</v>
      </c>
      <c r="C249" s="5" t="s">
        <v>25</v>
      </c>
      <c r="D249" s="6">
        <v>27.126652736842104</v>
      </c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</row>
    <row r="250" spans="1:15" ht="48" x14ac:dyDescent="0.3">
      <c r="A250" s="3" t="str">
        <f>"194249005824"</f>
        <v>194249005824</v>
      </c>
      <c r="B250" s="4" t="s">
        <v>266</v>
      </c>
      <c r="C250" s="5" t="s">
        <v>25</v>
      </c>
      <c r="D250" s="6">
        <v>27.126652736842104</v>
      </c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</row>
    <row r="251" spans="1:15" ht="24" x14ac:dyDescent="0.3">
      <c r="A251" s="3" t="str">
        <f>"194249005893"</f>
        <v>194249005893</v>
      </c>
      <c r="B251" s="4" t="s">
        <v>267</v>
      </c>
      <c r="C251" s="5" t="s">
        <v>25</v>
      </c>
      <c r="D251" s="6">
        <v>19.376180526315796</v>
      </c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</row>
    <row r="252" spans="1:15" ht="24" x14ac:dyDescent="0.3">
      <c r="A252" s="3" t="str">
        <f>"194249005909"</f>
        <v>194249005909</v>
      </c>
      <c r="B252" s="4" t="s">
        <v>267</v>
      </c>
      <c r="C252" s="5" t="s">
        <v>25</v>
      </c>
      <c r="D252" s="6">
        <v>19.376180526315796</v>
      </c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</row>
    <row r="253" spans="1:15" ht="36" x14ac:dyDescent="0.3">
      <c r="A253" s="3" t="str">
        <f>"194249005831"</f>
        <v>194249005831</v>
      </c>
      <c r="B253" s="4" t="s">
        <v>268</v>
      </c>
      <c r="C253" s="5" t="s">
        <v>25</v>
      </c>
      <c r="D253" s="6">
        <v>16.608154736842106</v>
      </c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</row>
    <row r="254" spans="1:15" ht="36" x14ac:dyDescent="0.3">
      <c r="A254" s="3" t="str">
        <f>"194249005848"</f>
        <v>194249005848</v>
      </c>
      <c r="B254" s="4" t="s">
        <v>268</v>
      </c>
      <c r="C254" s="5" t="s">
        <v>25</v>
      </c>
      <c r="D254" s="6">
        <v>16.608154736842106</v>
      </c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</row>
    <row r="255" spans="1:15" ht="36" x14ac:dyDescent="0.3">
      <c r="A255" s="3" t="str">
        <f>"194249005879"</f>
        <v>194249005879</v>
      </c>
      <c r="B255" s="4" t="s">
        <v>269</v>
      </c>
      <c r="C255" s="5" t="s">
        <v>25</v>
      </c>
      <c r="D255" s="6">
        <v>17.715365052631579</v>
      </c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</row>
    <row r="256" spans="1:15" ht="36" x14ac:dyDescent="0.3">
      <c r="A256" s="3" t="str">
        <f>"194249005886"</f>
        <v>194249005886</v>
      </c>
      <c r="B256" s="4" t="s">
        <v>270</v>
      </c>
      <c r="C256" s="5" t="s">
        <v>25</v>
      </c>
      <c r="D256" s="6">
        <v>17.715365052631579</v>
      </c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</row>
    <row r="257" spans="1:16" ht="36" x14ac:dyDescent="0.3">
      <c r="A257" s="3" t="str">
        <f>"194249005855"</f>
        <v>194249005855</v>
      </c>
      <c r="B257" s="4" t="s">
        <v>271</v>
      </c>
      <c r="C257" s="5" t="s">
        <v>25</v>
      </c>
      <c r="D257" s="6">
        <v>13.840128947368422</v>
      </c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</row>
    <row r="258" spans="1:16" ht="36" x14ac:dyDescent="0.3">
      <c r="A258" s="3" t="str">
        <f>"194249005862"</f>
        <v>194249005862</v>
      </c>
      <c r="B258" s="4" t="s">
        <v>271</v>
      </c>
      <c r="C258" s="5" t="s">
        <v>25</v>
      </c>
      <c r="D258" s="6">
        <v>13.840128947368422</v>
      </c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</row>
    <row r="259" spans="1:16" ht="36" x14ac:dyDescent="0.3">
      <c r="A259" s="3" t="str">
        <f>"194250075069"</f>
        <v>194250075069</v>
      </c>
      <c r="B259" s="4" t="s">
        <v>272</v>
      </c>
      <c r="C259" s="5" t="s">
        <v>25</v>
      </c>
      <c r="D259" s="6">
        <v>13.840128947368422</v>
      </c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</row>
    <row r="260" spans="1:16" ht="36" x14ac:dyDescent="0.3">
      <c r="A260" s="3" t="str">
        <f>"194250075076"</f>
        <v>194250075076</v>
      </c>
      <c r="B260" s="4" t="s">
        <v>272</v>
      </c>
      <c r="C260" s="5" t="s">
        <v>25</v>
      </c>
      <c r="D260" s="6">
        <v>13.840128947368422</v>
      </c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</row>
    <row r="261" spans="1:16" x14ac:dyDescent="0.3">
      <c r="A261" s="7"/>
      <c r="B261" s="8"/>
      <c r="C261" s="9"/>
      <c r="D261" s="9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</row>
    <row r="262" spans="1:16" x14ac:dyDescent="0.3">
      <c r="A262" s="7"/>
      <c r="B262" s="8"/>
      <c r="C262" s="9"/>
      <c r="D262" s="9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</row>
    <row r="263" spans="1:16" x14ac:dyDescent="0.3">
      <c r="A263" s="9"/>
      <c r="D263" s="9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</row>
    <row r="264" spans="1:16" x14ac:dyDescent="0.3">
      <c r="A264" s="9"/>
      <c r="B264" s="9"/>
      <c r="C264" s="9"/>
      <c r="D264" s="9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1:16" x14ac:dyDescent="0.3">
      <c r="A265" s="9"/>
      <c r="B265" s="7"/>
      <c r="D265" s="9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</row>
    <row r="266" spans="1:16" x14ac:dyDescent="0.3">
      <c r="A266" s="9"/>
      <c r="B266" s="9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1:16" x14ac:dyDescent="0.3">
      <c r="A267" s="9"/>
      <c r="B267" s="9"/>
      <c r="C267" s="9"/>
      <c r="D267" s="9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</row>
    <row r="268" spans="1:16" x14ac:dyDescent="0.3">
      <c r="A268" s="9"/>
      <c r="B268" s="7"/>
      <c r="D268" s="9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</row>
    <row r="269" spans="1:16" x14ac:dyDescent="0.3">
      <c r="A269" s="9"/>
      <c r="B269" s="9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</row>
    <row r="270" spans="1:16" x14ac:dyDescent="0.3">
      <c r="A270" s="9"/>
      <c r="B270" s="9"/>
      <c r="C270" s="9"/>
      <c r="D270" s="9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</row>
    <row r="271" spans="1:16" x14ac:dyDescent="0.3">
      <c r="A271" s="9"/>
      <c r="B271" s="7"/>
      <c r="D271" s="9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</row>
    <row r="272" spans="1:16" x14ac:dyDescent="0.3">
      <c r="A272" s="9"/>
      <c r="B272" s="9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</row>
    <row r="273" spans="1:16" x14ac:dyDescent="0.3">
      <c r="A273" s="9"/>
      <c r="B273" s="9"/>
      <c r="C273" s="9"/>
      <c r="D273" s="9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1:16" x14ac:dyDescent="0.3">
      <c r="A274" s="9"/>
      <c r="B274" s="9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</row>
    <row r="275" spans="1:16" x14ac:dyDescent="0.3">
      <c r="A275" s="2"/>
      <c r="B275" s="2"/>
    </row>
    <row r="276" spans="1:16" x14ac:dyDescent="0.3">
      <c r="A276" s="2"/>
      <c r="B276" s="2"/>
    </row>
    <row r="277" spans="1:16" x14ac:dyDescent="0.3">
      <c r="A277" s="2"/>
      <c r="B277" s="2"/>
    </row>
    <row r="278" spans="1:16" x14ac:dyDescent="0.3">
      <c r="A278" s="2"/>
      <c r="B278" s="2"/>
    </row>
    <row r="279" spans="1:16" x14ac:dyDescent="0.3">
      <c r="A279" s="2"/>
      <c r="B279" s="2"/>
    </row>
    <row r="280" spans="1:16" x14ac:dyDescent="0.3">
      <c r="A280" s="2"/>
      <c r="B280" s="2"/>
    </row>
    <row r="281" spans="1:16" x14ac:dyDescent="0.3">
      <c r="A281" s="2"/>
      <c r="B281" s="2"/>
    </row>
    <row r="282" spans="1:16" x14ac:dyDescent="0.3">
      <c r="A282" s="2"/>
      <c r="B282" s="2"/>
    </row>
    <row r="283" spans="1:16" x14ac:dyDescent="0.3">
      <c r="A283" s="2"/>
      <c r="B283" s="2"/>
    </row>
    <row r="284" spans="1:16" x14ac:dyDescent="0.3">
      <c r="A284" s="2"/>
      <c r="B284" s="2"/>
    </row>
    <row r="285" spans="1:16" x14ac:dyDescent="0.3">
      <c r="A285" s="2"/>
      <c r="B285" s="2"/>
    </row>
    <row r="286" spans="1:16" x14ac:dyDescent="0.3">
      <c r="A286" s="2"/>
      <c r="B286" s="2"/>
    </row>
    <row r="287" spans="1:16" x14ac:dyDescent="0.3">
      <c r="A287" s="2"/>
      <c r="B287" s="2"/>
    </row>
    <row r="288" spans="1:16" x14ac:dyDescent="0.3">
      <c r="A288" s="2"/>
      <c r="B288" s="2"/>
    </row>
    <row r="289" spans="1:2" x14ac:dyDescent="0.3">
      <c r="A289" s="2"/>
      <c r="B289" s="2"/>
    </row>
    <row r="290" spans="1:2" x14ac:dyDescent="0.3">
      <c r="A290" s="2"/>
      <c r="B290" s="2"/>
    </row>
    <row r="291" spans="1:2" x14ac:dyDescent="0.3">
      <c r="A291" s="2"/>
      <c r="B291" s="2"/>
    </row>
    <row r="292" spans="1:2" x14ac:dyDescent="0.3">
      <c r="A292" s="2"/>
      <c r="B292" s="2"/>
    </row>
    <row r="293" spans="1:2" x14ac:dyDescent="0.3">
      <c r="A293" s="2"/>
      <c r="B293" s="2"/>
    </row>
    <row r="294" spans="1:2" x14ac:dyDescent="0.3">
      <c r="A294" s="2"/>
      <c r="B294" s="2"/>
    </row>
    <row r="295" spans="1:2" x14ac:dyDescent="0.3">
      <c r="A295" s="2"/>
      <c r="B295" s="2"/>
    </row>
    <row r="296" spans="1:2" x14ac:dyDescent="0.3">
      <c r="A296" s="2"/>
      <c r="B296" s="2"/>
    </row>
    <row r="297" spans="1:2" x14ac:dyDescent="0.3">
      <c r="A297" s="2"/>
      <c r="B297" s="2"/>
    </row>
    <row r="298" spans="1:2" x14ac:dyDescent="0.3">
      <c r="A298" s="2"/>
      <c r="B298" s="2"/>
    </row>
    <row r="299" spans="1:2" x14ac:dyDescent="0.3">
      <c r="A299" s="2"/>
      <c r="B299" s="2"/>
    </row>
    <row r="300" spans="1:2" x14ac:dyDescent="0.3">
      <c r="A300" s="2"/>
      <c r="B300" s="2"/>
    </row>
    <row r="301" spans="1:2" x14ac:dyDescent="0.3">
      <c r="A301" s="2"/>
      <c r="B301" s="2"/>
    </row>
    <row r="302" spans="1:2" x14ac:dyDescent="0.3">
      <c r="A302" s="2"/>
      <c r="B302" s="2"/>
    </row>
    <row r="303" spans="1:2" x14ac:dyDescent="0.3">
      <c r="A303" s="2"/>
      <c r="B303" s="2"/>
    </row>
    <row r="304" spans="1:2" x14ac:dyDescent="0.3">
      <c r="A304" s="2"/>
      <c r="B304" s="2"/>
    </row>
    <row r="305" spans="1:2" x14ac:dyDescent="0.3">
      <c r="A305" s="2"/>
      <c r="B305" s="2"/>
    </row>
    <row r="306" spans="1:2" x14ac:dyDescent="0.3">
      <c r="A306" s="2"/>
      <c r="B306" s="2"/>
    </row>
    <row r="307" spans="1:2" x14ac:dyDescent="0.3">
      <c r="A307" s="2"/>
      <c r="B307" s="2"/>
    </row>
    <row r="308" spans="1:2" x14ac:dyDescent="0.3">
      <c r="A308" s="2"/>
      <c r="B308" s="2"/>
    </row>
    <row r="309" spans="1:2" x14ac:dyDescent="0.3">
      <c r="A309" s="2"/>
      <c r="B309" s="2"/>
    </row>
    <row r="310" spans="1:2" x14ac:dyDescent="0.3">
      <c r="A310" s="2"/>
      <c r="B310" s="2"/>
    </row>
    <row r="311" spans="1:2" x14ac:dyDescent="0.3">
      <c r="A311" s="2"/>
      <c r="B311" s="2"/>
    </row>
    <row r="312" spans="1:2" x14ac:dyDescent="0.3">
      <c r="A312" s="2"/>
      <c r="B312" s="2"/>
    </row>
    <row r="313" spans="1:2" x14ac:dyDescent="0.3">
      <c r="A313" s="2"/>
      <c r="B313" s="2"/>
    </row>
    <row r="314" spans="1:2" x14ac:dyDescent="0.3">
      <c r="A314" s="2"/>
      <c r="B314" s="2"/>
    </row>
    <row r="315" spans="1:2" x14ac:dyDescent="0.3">
      <c r="A315" s="2"/>
      <c r="B315" s="2"/>
    </row>
    <row r="316" spans="1:2" x14ac:dyDescent="0.3">
      <c r="A316" s="2"/>
      <c r="B316" s="2"/>
    </row>
    <row r="317" spans="1:2" x14ac:dyDescent="0.3">
      <c r="A317" s="2"/>
      <c r="B317" s="2"/>
    </row>
    <row r="318" spans="1:2" x14ac:dyDescent="0.3">
      <c r="A318" s="2"/>
      <c r="B318" s="2"/>
    </row>
    <row r="319" spans="1:2" x14ac:dyDescent="0.3">
      <c r="A319" s="2"/>
      <c r="B319" s="2"/>
    </row>
    <row r="320" spans="1:2" x14ac:dyDescent="0.3">
      <c r="A320" s="2"/>
      <c r="B320" s="2"/>
    </row>
    <row r="321" spans="1:2" x14ac:dyDescent="0.3">
      <c r="A321" s="2"/>
      <c r="B321" s="2"/>
    </row>
    <row r="322" spans="1:2" x14ac:dyDescent="0.3">
      <c r="A322" s="2"/>
      <c r="B322" s="2"/>
    </row>
    <row r="323" spans="1:2" x14ac:dyDescent="0.3">
      <c r="A323" s="2"/>
      <c r="B323" s="2"/>
    </row>
    <row r="324" spans="1:2" x14ac:dyDescent="0.3">
      <c r="A324" s="2"/>
      <c r="B324" s="2"/>
    </row>
    <row r="325" spans="1:2" x14ac:dyDescent="0.3">
      <c r="A325" s="2"/>
      <c r="B325" s="2"/>
    </row>
    <row r="326" spans="1:2" x14ac:dyDescent="0.3">
      <c r="A326" s="2"/>
      <c r="B326" s="2"/>
    </row>
    <row r="327" spans="1:2" x14ac:dyDescent="0.3">
      <c r="A327" s="2"/>
      <c r="B327" s="2"/>
    </row>
    <row r="328" spans="1:2" x14ac:dyDescent="0.3">
      <c r="A328" s="2"/>
      <c r="B328" s="2"/>
    </row>
    <row r="329" spans="1:2" x14ac:dyDescent="0.3">
      <c r="A329" s="2"/>
      <c r="B329" s="2"/>
    </row>
    <row r="330" spans="1:2" x14ac:dyDescent="0.3">
      <c r="A330" s="2"/>
      <c r="B330" s="2"/>
    </row>
    <row r="331" spans="1:2" x14ac:dyDescent="0.3">
      <c r="A331" s="2"/>
      <c r="B331" s="2"/>
    </row>
    <row r="332" spans="1:2" x14ac:dyDescent="0.3">
      <c r="A332" s="2"/>
      <c r="B332" s="2"/>
    </row>
    <row r="333" spans="1:2" x14ac:dyDescent="0.3">
      <c r="A333" s="2"/>
      <c r="B333" s="2"/>
    </row>
    <row r="334" spans="1:2" x14ac:dyDescent="0.3">
      <c r="A334" s="2"/>
      <c r="B334" s="2"/>
    </row>
    <row r="335" spans="1:2" x14ac:dyDescent="0.3">
      <c r="A335" s="2"/>
      <c r="B335" s="2"/>
    </row>
    <row r="336" spans="1:2" x14ac:dyDescent="0.3">
      <c r="A336" s="2"/>
      <c r="B336" s="2"/>
    </row>
    <row r="337" spans="1:2" x14ac:dyDescent="0.3">
      <c r="A337" s="2"/>
      <c r="B337" s="2"/>
    </row>
    <row r="338" spans="1:2" x14ac:dyDescent="0.3">
      <c r="A338" s="2"/>
      <c r="B338" s="2"/>
    </row>
    <row r="339" spans="1:2" x14ac:dyDescent="0.3">
      <c r="A339" s="2"/>
      <c r="B339" s="2"/>
    </row>
    <row r="340" spans="1:2" x14ac:dyDescent="0.3">
      <c r="A340" s="2"/>
      <c r="B340" s="2"/>
    </row>
    <row r="341" spans="1:2" x14ac:dyDescent="0.3">
      <c r="A341" s="2"/>
      <c r="B341" s="2"/>
    </row>
    <row r="342" spans="1:2" x14ac:dyDescent="0.3">
      <c r="A342" s="2"/>
      <c r="B342" s="2"/>
    </row>
    <row r="343" spans="1:2" x14ac:dyDescent="0.3">
      <c r="A343" s="2"/>
      <c r="B343" s="2"/>
    </row>
    <row r="344" spans="1:2" x14ac:dyDescent="0.3">
      <c r="A344" s="2"/>
      <c r="B344" s="2"/>
    </row>
    <row r="345" spans="1:2" x14ac:dyDescent="0.3">
      <c r="A345" s="2"/>
      <c r="B345" s="2"/>
    </row>
    <row r="346" spans="1:2" x14ac:dyDescent="0.3">
      <c r="A346" s="2"/>
      <c r="B346" s="2"/>
    </row>
    <row r="347" spans="1:2" x14ac:dyDescent="0.3">
      <c r="A347" s="2"/>
      <c r="B347" s="2"/>
    </row>
    <row r="348" spans="1:2" x14ac:dyDescent="0.3">
      <c r="A348" s="2"/>
      <c r="B348" s="2"/>
    </row>
    <row r="349" spans="1:2" x14ac:dyDescent="0.3">
      <c r="A349" s="2"/>
      <c r="B349" s="2"/>
    </row>
    <row r="350" spans="1:2" x14ac:dyDescent="0.3">
      <c r="A350" s="2"/>
      <c r="B350" s="2"/>
    </row>
    <row r="351" spans="1:2" x14ac:dyDescent="0.3">
      <c r="A351" s="2"/>
      <c r="B351" s="2"/>
    </row>
    <row r="352" spans="1:2" x14ac:dyDescent="0.3">
      <c r="A352" s="2"/>
      <c r="B352" s="2"/>
    </row>
    <row r="353" spans="1:2" x14ac:dyDescent="0.3">
      <c r="A353" s="2"/>
      <c r="B353" s="2"/>
    </row>
    <row r="354" spans="1:2" x14ac:dyDescent="0.3">
      <c r="A354" s="2"/>
      <c r="B354" s="2"/>
    </row>
    <row r="355" spans="1:2" x14ac:dyDescent="0.3">
      <c r="A355" s="2"/>
      <c r="B355" s="2"/>
    </row>
    <row r="356" spans="1:2" x14ac:dyDescent="0.3">
      <c r="A356" s="2"/>
      <c r="B356" s="2"/>
    </row>
    <row r="357" spans="1:2" x14ac:dyDescent="0.3">
      <c r="A357" s="2"/>
      <c r="B357" s="2"/>
    </row>
    <row r="358" spans="1:2" x14ac:dyDescent="0.3">
      <c r="A358" s="2"/>
      <c r="B358" s="2"/>
    </row>
    <row r="359" spans="1:2" x14ac:dyDescent="0.3">
      <c r="A359" s="2"/>
      <c r="B359" s="2"/>
    </row>
    <row r="360" spans="1:2" x14ac:dyDescent="0.3">
      <c r="A360" s="2"/>
      <c r="B360" s="2"/>
    </row>
    <row r="361" spans="1:2" x14ac:dyDescent="0.3">
      <c r="A361" s="2"/>
      <c r="B361" s="2"/>
    </row>
    <row r="362" spans="1:2" x14ac:dyDescent="0.3">
      <c r="A362" s="2"/>
      <c r="B362" s="2"/>
    </row>
    <row r="363" spans="1:2" x14ac:dyDescent="0.3">
      <c r="A363" s="2"/>
      <c r="B363" s="2"/>
    </row>
    <row r="364" spans="1:2" x14ac:dyDescent="0.3">
      <c r="A364" s="2"/>
      <c r="B364" s="2"/>
    </row>
    <row r="365" spans="1:2" x14ac:dyDescent="0.3">
      <c r="A365" s="2"/>
      <c r="B365" s="2"/>
    </row>
    <row r="366" spans="1:2" x14ac:dyDescent="0.3">
      <c r="A366" s="2"/>
      <c r="B366" s="2"/>
    </row>
    <row r="367" spans="1:2" x14ac:dyDescent="0.3">
      <c r="A367" s="2"/>
      <c r="B367" s="2"/>
    </row>
    <row r="368" spans="1:2" x14ac:dyDescent="0.3">
      <c r="A368" s="2"/>
      <c r="B368" s="2"/>
    </row>
    <row r="369" spans="1:2" x14ac:dyDescent="0.3">
      <c r="A369" s="2"/>
      <c r="B369" s="2"/>
    </row>
    <row r="370" spans="1:2" x14ac:dyDescent="0.3">
      <c r="A370" s="2"/>
      <c r="B370" s="2"/>
    </row>
    <row r="371" spans="1:2" x14ac:dyDescent="0.3">
      <c r="A371" s="2"/>
      <c r="B371" s="2"/>
    </row>
    <row r="372" spans="1:2" x14ac:dyDescent="0.3">
      <c r="A372" s="2"/>
      <c r="B372" s="2"/>
    </row>
    <row r="373" spans="1:2" x14ac:dyDescent="0.3">
      <c r="A373" s="2"/>
      <c r="B373" s="2"/>
    </row>
    <row r="374" spans="1:2" x14ac:dyDescent="0.3">
      <c r="A374" s="2"/>
      <c r="B374" s="2"/>
    </row>
    <row r="375" spans="1:2" x14ac:dyDescent="0.3">
      <c r="A375" s="2"/>
      <c r="B375" s="2"/>
    </row>
    <row r="376" spans="1:2" x14ac:dyDescent="0.3">
      <c r="A376" s="2"/>
      <c r="B376" s="2"/>
    </row>
    <row r="377" spans="1:2" x14ac:dyDescent="0.3">
      <c r="A377" s="2"/>
      <c r="B377" s="2"/>
    </row>
    <row r="378" spans="1:2" x14ac:dyDescent="0.3">
      <c r="A378" s="2"/>
      <c r="B378" s="2"/>
    </row>
    <row r="379" spans="1:2" x14ac:dyDescent="0.3">
      <c r="A379" s="2"/>
      <c r="B379" s="2"/>
    </row>
    <row r="380" spans="1:2" x14ac:dyDescent="0.3">
      <c r="A380" s="2"/>
      <c r="B380" s="2"/>
    </row>
    <row r="381" spans="1:2" x14ac:dyDescent="0.3">
      <c r="A381" s="2"/>
      <c r="B381" s="2"/>
    </row>
    <row r="382" spans="1:2" x14ac:dyDescent="0.3">
      <c r="A382" s="2"/>
      <c r="B382" s="2"/>
    </row>
    <row r="383" spans="1:2" x14ac:dyDescent="0.3">
      <c r="A383" s="2"/>
      <c r="B383" s="2"/>
    </row>
    <row r="384" spans="1:2" x14ac:dyDescent="0.3">
      <c r="A384" s="2"/>
      <c r="B384" s="2"/>
    </row>
    <row r="385" spans="1:2" x14ac:dyDescent="0.3">
      <c r="A385" s="2"/>
      <c r="B385" s="2"/>
    </row>
    <row r="386" spans="1:2" x14ac:dyDescent="0.3">
      <c r="A386" s="2"/>
      <c r="B386" s="2"/>
    </row>
    <row r="387" spans="1:2" x14ac:dyDescent="0.3">
      <c r="A387" s="2"/>
      <c r="B387" s="2"/>
    </row>
    <row r="388" spans="1:2" x14ac:dyDescent="0.3">
      <c r="A388" s="2"/>
      <c r="B388" s="2"/>
    </row>
    <row r="389" spans="1:2" x14ac:dyDescent="0.3">
      <c r="A389" s="2"/>
      <c r="B389" s="2"/>
    </row>
    <row r="390" spans="1:2" x14ac:dyDescent="0.3">
      <c r="A390" s="2"/>
      <c r="B390" s="2"/>
    </row>
    <row r="391" spans="1:2" x14ac:dyDescent="0.3">
      <c r="A391" s="2"/>
      <c r="B391" s="2"/>
    </row>
    <row r="392" spans="1:2" x14ac:dyDescent="0.3">
      <c r="A392" s="2"/>
      <c r="B392" s="2"/>
    </row>
    <row r="393" spans="1:2" x14ac:dyDescent="0.3">
      <c r="A393" s="2"/>
      <c r="B393" s="2"/>
    </row>
    <row r="394" spans="1:2" x14ac:dyDescent="0.3">
      <c r="A394" s="2"/>
      <c r="B394" s="2"/>
    </row>
    <row r="395" spans="1:2" x14ac:dyDescent="0.3">
      <c r="A395" s="2"/>
      <c r="B395" s="2"/>
    </row>
    <row r="396" spans="1:2" x14ac:dyDescent="0.3">
      <c r="A396" s="2"/>
      <c r="B396" s="2"/>
    </row>
    <row r="397" spans="1:2" x14ac:dyDescent="0.3">
      <c r="A397" s="2"/>
      <c r="B397" s="2"/>
    </row>
    <row r="398" spans="1:2" x14ac:dyDescent="0.3">
      <c r="A398" s="2"/>
      <c r="B398" s="2"/>
    </row>
    <row r="399" spans="1:2" x14ac:dyDescent="0.3">
      <c r="A399" s="2"/>
      <c r="B399" s="2"/>
    </row>
    <row r="400" spans="1:2" x14ac:dyDescent="0.3">
      <c r="A400" s="2"/>
      <c r="B400" s="2"/>
    </row>
    <row r="401" spans="1:2" x14ac:dyDescent="0.3">
      <c r="A401" s="2"/>
      <c r="B401" s="2"/>
    </row>
    <row r="402" spans="1:2" x14ac:dyDescent="0.3">
      <c r="A402" s="2"/>
      <c r="B402" s="2"/>
    </row>
    <row r="403" spans="1:2" x14ac:dyDescent="0.3">
      <c r="A403" s="2"/>
      <c r="B403" s="2"/>
    </row>
    <row r="404" spans="1:2" x14ac:dyDescent="0.3">
      <c r="A404" s="2"/>
      <c r="B404" s="2"/>
    </row>
    <row r="405" spans="1:2" x14ac:dyDescent="0.3">
      <c r="A405" s="2"/>
      <c r="B405" s="2"/>
    </row>
    <row r="406" spans="1:2" x14ac:dyDescent="0.3">
      <c r="A406" s="2"/>
      <c r="B406" s="2"/>
    </row>
    <row r="407" spans="1:2" x14ac:dyDescent="0.3">
      <c r="A407" s="2"/>
      <c r="B407" s="2"/>
    </row>
    <row r="408" spans="1:2" x14ac:dyDescent="0.3">
      <c r="A408" s="2"/>
      <c r="B408" s="2"/>
    </row>
    <row r="409" spans="1:2" x14ac:dyDescent="0.3">
      <c r="A409" s="2"/>
      <c r="B409" s="2"/>
    </row>
    <row r="410" spans="1:2" x14ac:dyDescent="0.3">
      <c r="A410" s="2"/>
      <c r="B410" s="2"/>
    </row>
    <row r="411" spans="1:2" x14ac:dyDescent="0.3">
      <c r="A411" s="2"/>
      <c r="B411" s="2"/>
    </row>
    <row r="412" spans="1:2" x14ac:dyDescent="0.3">
      <c r="A412" s="2"/>
      <c r="B412" s="2"/>
    </row>
    <row r="413" spans="1:2" x14ac:dyDescent="0.3">
      <c r="A413" s="2"/>
      <c r="B413" s="2"/>
    </row>
    <row r="414" spans="1:2" x14ac:dyDescent="0.3">
      <c r="A414" s="2"/>
      <c r="B414" s="2"/>
    </row>
    <row r="415" spans="1:2" x14ac:dyDescent="0.3">
      <c r="A415" s="2"/>
      <c r="B415" s="2"/>
    </row>
    <row r="416" spans="1:2" x14ac:dyDescent="0.3">
      <c r="A416" s="2"/>
      <c r="B416" s="2"/>
    </row>
    <row r="417" spans="1:2" x14ac:dyDescent="0.3">
      <c r="A417" s="2"/>
      <c r="B417" s="2"/>
    </row>
    <row r="418" spans="1:2" x14ac:dyDescent="0.3">
      <c r="A418" s="2"/>
      <c r="B418" s="2"/>
    </row>
    <row r="419" spans="1:2" x14ac:dyDescent="0.3">
      <c r="A419" s="2"/>
      <c r="B419" s="2"/>
    </row>
    <row r="420" spans="1:2" x14ac:dyDescent="0.3">
      <c r="A420" s="2"/>
      <c r="B420" s="2"/>
    </row>
    <row r="421" spans="1:2" x14ac:dyDescent="0.3">
      <c r="A421" s="2"/>
      <c r="B421" s="2"/>
    </row>
    <row r="422" spans="1:2" x14ac:dyDescent="0.3">
      <c r="A422" s="2"/>
      <c r="B422" s="2"/>
    </row>
    <row r="423" spans="1:2" x14ac:dyDescent="0.3">
      <c r="A423" s="2"/>
      <c r="B423" s="2"/>
    </row>
    <row r="424" spans="1:2" x14ac:dyDescent="0.3">
      <c r="A424" s="2"/>
      <c r="B424" s="2"/>
    </row>
    <row r="425" spans="1:2" x14ac:dyDescent="0.3">
      <c r="A425" s="2"/>
      <c r="B425" s="2"/>
    </row>
    <row r="426" spans="1:2" x14ac:dyDescent="0.3">
      <c r="A426" s="2"/>
      <c r="B426" s="2"/>
    </row>
    <row r="427" spans="1:2" x14ac:dyDescent="0.3">
      <c r="A427" s="2"/>
      <c r="B427" s="2"/>
    </row>
    <row r="428" spans="1:2" x14ac:dyDescent="0.3">
      <c r="A428" s="2"/>
      <c r="B428" s="2"/>
    </row>
    <row r="429" spans="1:2" x14ac:dyDescent="0.3">
      <c r="A429" s="2"/>
      <c r="B429" s="2"/>
    </row>
    <row r="430" spans="1:2" x14ac:dyDescent="0.3">
      <c r="A430" s="2"/>
      <c r="B430" s="2"/>
    </row>
    <row r="431" spans="1:2" x14ac:dyDescent="0.3">
      <c r="A431" s="2"/>
      <c r="B431" s="2"/>
    </row>
    <row r="432" spans="1:2" x14ac:dyDescent="0.3">
      <c r="A432" s="2"/>
      <c r="B432" s="2"/>
    </row>
    <row r="433" spans="1:2" x14ac:dyDescent="0.3">
      <c r="A433" s="2"/>
      <c r="B433" s="2"/>
    </row>
    <row r="434" spans="1:2" x14ac:dyDescent="0.3">
      <c r="A434" s="2"/>
      <c r="B434" s="2"/>
    </row>
    <row r="435" spans="1:2" x14ac:dyDescent="0.3">
      <c r="A435" s="2"/>
      <c r="B435" s="2"/>
    </row>
    <row r="436" spans="1:2" x14ac:dyDescent="0.3">
      <c r="A436" s="2"/>
      <c r="B436" s="2"/>
    </row>
    <row r="437" spans="1:2" x14ac:dyDescent="0.3">
      <c r="A437" s="2"/>
      <c r="B437" s="2"/>
    </row>
    <row r="438" spans="1:2" x14ac:dyDescent="0.3">
      <c r="A438" s="2"/>
      <c r="B438" s="2"/>
    </row>
    <row r="439" spans="1:2" x14ac:dyDescent="0.3">
      <c r="A439" s="2"/>
      <c r="B439" s="2"/>
    </row>
    <row r="440" spans="1:2" x14ac:dyDescent="0.3">
      <c r="A440" s="2"/>
      <c r="B440" s="2"/>
    </row>
    <row r="441" spans="1:2" x14ac:dyDescent="0.3">
      <c r="A441" s="2"/>
      <c r="B441" s="2"/>
    </row>
    <row r="442" spans="1:2" x14ac:dyDescent="0.3">
      <c r="A442" s="2"/>
      <c r="B442" s="2"/>
    </row>
    <row r="443" spans="1:2" x14ac:dyDescent="0.3">
      <c r="A443" s="2"/>
      <c r="B443" s="2"/>
    </row>
    <row r="444" spans="1:2" x14ac:dyDescent="0.3">
      <c r="A444" s="2"/>
      <c r="B444" s="2"/>
    </row>
    <row r="445" spans="1:2" x14ac:dyDescent="0.3">
      <c r="A445" s="2"/>
      <c r="B445" s="2"/>
    </row>
    <row r="446" spans="1:2" x14ac:dyDescent="0.3">
      <c r="A446" s="2"/>
      <c r="B446" s="2"/>
    </row>
    <row r="447" spans="1:2" x14ac:dyDescent="0.3">
      <c r="A447" s="2"/>
      <c r="B447" s="2"/>
    </row>
    <row r="448" spans="1:2" x14ac:dyDescent="0.3">
      <c r="A448" s="2"/>
      <c r="B448" s="2"/>
    </row>
    <row r="449" spans="1:2" x14ac:dyDescent="0.3">
      <c r="A449" s="2"/>
      <c r="B449" s="2"/>
    </row>
    <row r="450" spans="1:2" x14ac:dyDescent="0.3">
      <c r="A450" s="2"/>
      <c r="B450" s="2"/>
    </row>
    <row r="451" spans="1:2" x14ac:dyDescent="0.3">
      <c r="A451" s="2"/>
      <c r="B451" s="2"/>
    </row>
    <row r="452" spans="1:2" x14ac:dyDescent="0.3">
      <c r="A452" s="2"/>
      <c r="B452" s="2"/>
    </row>
    <row r="453" spans="1:2" x14ac:dyDescent="0.3">
      <c r="A453" s="2"/>
      <c r="B453" s="2"/>
    </row>
    <row r="454" spans="1:2" x14ac:dyDescent="0.3">
      <c r="A454" s="2"/>
      <c r="B454" s="2"/>
    </row>
    <row r="455" spans="1:2" x14ac:dyDescent="0.3">
      <c r="A455" s="2"/>
      <c r="B455" s="2"/>
    </row>
    <row r="456" spans="1:2" x14ac:dyDescent="0.3">
      <c r="A456" s="2"/>
      <c r="B456" s="2"/>
    </row>
    <row r="457" spans="1:2" x14ac:dyDescent="0.3">
      <c r="A457" s="2"/>
      <c r="B457" s="2"/>
    </row>
    <row r="458" spans="1:2" x14ac:dyDescent="0.3">
      <c r="A458" s="2"/>
      <c r="B458" s="2"/>
    </row>
    <row r="459" spans="1:2" x14ac:dyDescent="0.3">
      <c r="A459" s="2"/>
      <c r="B459" s="2"/>
    </row>
    <row r="460" spans="1:2" x14ac:dyDescent="0.3">
      <c r="A460" s="2"/>
      <c r="B460" s="2"/>
    </row>
    <row r="461" spans="1:2" x14ac:dyDescent="0.3">
      <c r="A461" s="2"/>
      <c r="B461" s="2"/>
    </row>
    <row r="462" spans="1:2" x14ac:dyDescent="0.3">
      <c r="A462" s="2"/>
      <c r="B462" s="2"/>
    </row>
    <row r="463" spans="1:2" x14ac:dyDescent="0.3">
      <c r="A463" s="2"/>
      <c r="B463" s="2"/>
    </row>
    <row r="464" spans="1:2" x14ac:dyDescent="0.3">
      <c r="A464" s="2"/>
      <c r="B464" s="2"/>
    </row>
    <row r="465" spans="1:2" x14ac:dyDescent="0.3">
      <c r="A465" s="2"/>
      <c r="B465" s="2"/>
    </row>
    <row r="466" spans="1:2" x14ac:dyDescent="0.3">
      <c r="A466" s="2"/>
      <c r="B466" s="2"/>
    </row>
    <row r="467" spans="1:2" x14ac:dyDescent="0.3">
      <c r="A467" s="2"/>
      <c r="B467" s="2"/>
    </row>
    <row r="468" spans="1:2" x14ac:dyDescent="0.3">
      <c r="A468" s="2"/>
      <c r="B468" s="2"/>
    </row>
    <row r="469" spans="1:2" x14ac:dyDescent="0.3">
      <c r="A469" s="2"/>
      <c r="B469" s="2"/>
    </row>
    <row r="470" spans="1:2" x14ac:dyDescent="0.3">
      <c r="A470" s="2"/>
      <c r="B470" s="2"/>
    </row>
    <row r="471" spans="1:2" x14ac:dyDescent="0.3">
      <c r="A471" s="2"/>
      <c r="B471" s="2"/>
    </row>
    <row r="472" spans="1:2" x14ac:dyDescent="0.3">
      <c r="A472" s="2"/>
      <c r="B472" s="2"/>
    </row>
    <row r="473" spans="1:2" x14ac:dyDescent="0.3">
      <c r="A473" s="2"/>
      <c r="B473" s="2"/>
    </row>
    <row r="474" spans="1:2" x14ac:dyDescent="0.3">
      <c r="A474" s="2"/>
      <c r="B474" s="2"/>
    </row>
    <row r="475" spans="1:2" x14ac:dyDescent="0.3">
      <c r="A475" s="2"/>
      <c r="B475" s="2"/>
    </row>
    <row r="476" spans="1:2" x14ac:dyDescent="0.3">
      <c r="A476" s="2"/>
      <c r="B476" s="2"/>
    </row>
    <row r="477" spans="1:2" x14ac:dyDescent="0.3">
      <c r="A477" s="2"/>
      <c r="B477" s="2"/>
    </row>
    <row r="478" spans="1:2" x14ac:dyDescent="0.3">
      <c r="A478" s="2"/>
      <c r="B478" s="2"/>
    </row>
    <row r="479" spans="1:2" x14ac:dyDescent="0.3">
      <c r="A479" s="2"/>
      <c r="B479" s="2"/>
    </row>
    <row r="480" spans="1:2" x14ac:dyDescent="0.3">
      <c r="A480" s="2"/>
      <c r="B480" s="2"/>
    </row>
    <row r="481" spans="1:2" x14ac:dyDescent="0.3">
      <c r="A481" s="2"/>
      <c r="B481" s="2"/>
    </row>
    <row r="482" spans="1:2" x14ac:dyDescent="0.3">
      <c r="A482" s="2"/>
      <c r="B482" s="2"/>
    </row>
    <row r="483" spans="1:2" x14ac:dyDescent="0.3">
      <c r="A483" s="2"/>
      <c r="B483" s="2"/>
    </row>
    <row r="484" spans="1:2" x14ac:dyDescent="0.3">
      <c r="A484" s="2"/>
      <c r="B484" s="2"/>
    </row>
    <row r="485" spans="1:2" x14ac:dyDescent="0.3">
      <c r="A485" s="2"/>
      <c r="B485" s="2"/>
    </row>
    <row r="486" spans="1:2" x14ac:dyDescent="0.3">
      <c r="A486" s="2"/>
      <c r="B486" s="2"/>
    </row>
    <row r="487" spans="1:2" x14ac:dyDescent="0.3">
      <c r="A487" s="2"/>
      <c r="B487" s="2"/>
    </row>
    <row r="488" spans="1:2" x14ac:dyDescent="0.3">
      <c r="A488" s="2"/>
      <c r="B488" s="2"/>
    </row>
    <row r="489" spans="1:2" x14ac:dyDescent="0.3">
      <c r="A489" s="2"/>
      <c r="B489" s="2"/>
    </row>
    <row r="490" spans="1:2" x14ac:dyDescent="0.3">
      <c r="A490" s="2"/>
      <c r="B490" s="2"/>
    </row>
    <row r="491" spans="1:2" x14ac:dyDescent="0.3">
      <c r="A491" s="2"/>
      <c r="B491" s="2"/>
    </row>
    <row r="492" spans="1:2" x14ac:dyDescent="0.3">
      <c r="A492" s="2"/>
      <c r="B492" s="2"/>
    </row>
    <row r="493" spans="1:2" x14ac:dyDescent="0.3">
      <c r="A493" s="2"/>
      <c r="B493" s="2"/>
    </row>
    <row r="494" spans="1:2" x14ac:dyDescent="0.3">
      <c r="A494" s="2"/>
      <c r="B494" s="2"/>
    </row>
    <row r="495" spans="1:2" x14ac:dyDescent="0.3">
      <c r="A495" s="2"/>
      <c r="B495" s="2"/>
    </row>
    <row r="496" spans="1:2" x14ac:dyDescent="0.3">
      <c r="A496" s="2"/>
      <c r="B496" s="2"/>
    </row>
    <row r="497" spans="1:2" x14ac:dyDescent="0.3">
      <c r="A497" s="2"/>
      <c r="B497" s="2"/>
    </row>
    <row r="498" spans="1:2" x14ac:dyDescent="0.3">
      <c r="A498" s="2"/>
      <c r="B498" s="2"/>
    </row>
    <row r="499" spans="1:2" x14ac:dyDescent="0.3">
      <c r="A499" s="2"/>
      <c r="B499" s="2"/>
    </row>
    <row r="500" spans="1:2" x14ac:dyDescent="0.3">
      <c r="A500" s="2"/>
      <c r="B500" s="2"/>
    </row>
    <row r="501" spans="1:2" x14ac:dyDescent="0.3">
      <c r="A501" s="2"/>
      <c r="B501" s="2"/>
    </row>
    <row r="502" spans="1:2" x14ac:dyDescent="0.3">
      <c r="A502" s="2"/>
      <c r="B502" s="2"/>
    </row>
    <row r="503" spans="1:2" x14ac:dyDescent="0.3">
      <c r="A503" s="2"/>
      <c r="B503" s="2"/>
    </row>
    <row r="504" spans="1:2" x14ac:dyDescent="0.3">
      <c r="A504" s="2"/>
      <c r="B504" s="2"/>
    </row>
    <row r="505" spans="1:2" x14ac:dyDescent="0.3">
      <c r="A505" s="2"/>
      <c r="B505" s="2"/>
    </row>
    <row r="506" spans="1:2" x14ac:dyDescent="0.3">
      <c r="A506" s="2"/>
      <c r="B506" s="2"/>
    </row>
    <row r="507" spans="1:2" x14ac:dyDescent="0.3">
      <c r="A507" s="2"/>
      <c r="B507" s="2"/>
    </row>
    <row r="508" spans="1:2" x14ac:dyDescent="0.3">
      <c r="A508" s="2"/>
      <c r="B508" s="2"/>
    </row>
    <row r="509" spans="1:2" x14ac:dyDescent="0.3">
      <c r="A509" s="2"/>
      <c r="B509" s="2"/>
    </row>
    <row r="510" spans="1:2" x14ac:dyDescent="0.3">
      <c r="A510" s="2"/>
      <c r="B510" s="2"/>
    </row>
    <row r="511" spans="1:2" x14ac:dyDescent="0.3">
      <c r="A511" s="2"/>
      <c r="B511" s="2"/>
    </row>
    <row r="512" spans="1:2" x14ac:dyDescent="0.3">
      <c r="A512" s="2"/>
      <c r="B512" s="2"/>
    </row>
    <row r="513" spans="1:2" x14ac:dyDescent="0.3">
      <c r="A513" s="2"/>
      <c r="B513" s="2"/>
    </row>
    <row r="514" spans="1:2" x14ac:dyDescent="0.3">
      <c r="A514" s="2"/>
      <c r="B514" s="2"/>
    </row>
    <row r="515" spans="1:2" x14ac:dyDescent="0.3">
      <c r="A515" s="2"/>
      <c r="B515" s="2"/>
    </row>
    <row r="516" spans="1:2" x14ac:dyDescent="0.3">
      <c r="A516" s="2"/>
      <c r="B516" s="2"/>
    </row>
    <row r="517" spans="1:2" x14ac:dyDescent="0.3">
      <c r="A517" s="2"/>
      <c r="B517" s="2"/>
    </row>
    <row r="518" spans="1:2" x14ac:dyDescent="0.3">
      <c r="A518" s="2"/>
      <c r="B518" s="2"/>
    </row>
    <row r="519" spans="1:2" x14ac:dyDescent="0.3">
      <c r="A519" s="2"/>
      <c r="B519" s="2"/>
    </row>
    <row r="520" spans="1:2" x14ac:dyDescent="0.3">
      <c r="A520" s="2"/>
      <c r="B520" s="2"/>
    </row>
    <row r="521" spans="1:2" x14ac:dyDescent="0.3">
      <c r="A521" s="2"/>
      <c r="B521" s="2"/>
    </row>
    <row r="522" spans="1:2" x14ac:dyDescent="0.3">
      <c r="A522" s="2"/>
      <c r="B522" s="2"/>
    </row>
    <row r="523" spans="1:2" x14ac:dyDescent="0.3">
      <c r="A523" s="2"/>
      <c r="B523" s="2"/>
    </row>
    <row r="524" spans="1:2" x14ac:dyDescent="0.3">
      <c r="A524" s="2"/>
      <c r="B524" s="2"/>
    </row>
    <row r="525" spans="1:2" x14ac:dyDescent="0.3">
      <c r="A525" s="2"/>
      <c r="B525" s="2"/>
    </row>
    <row r="526" spans="1:2" x14ac:dyDescent="0.3">
      <c r="A526" s="2"/>
      <c r="B526" s="2"/>
    </row>
    <row r="527" spans="1:2" x14ac:dyDescent="0.3">
      <c r="A527" s="2"/>
      <c r="B527" s="2"/>
    </row>
    <row r="528" spans="1:2" x14ac:dyDescent="0.3">
      <c r="A528" s="2"/>
      <c r="B528" s="2"/>
    </row>
    <row r="529" spans="1:2" x14ac:dyDescent="0.3">
      <c r="A529" s="2"/>
      <c r="B529" s="2"/>
    </row>
    <row r="530" spans="1:2" x14ac:dyDescent="0.3">
      <c r="A530" s="2"/>
      <c r="B530" s="2"/>
    </row>
    <row r="531" spans="1:2" x14ac:dyDescent="0.3">
      <c r="A531" s="2"/>
      <c r="B531" s="2"/>
    </row>
    <row r="532" spans="1:2" x14ac:dyDescent="0.3">
      <c r="A532" s="2"/>
      <c r="B532" s="2"/>
    </row>
    <row r="533" spans="1:2" x14ac:dyDescent="0.3">
      <c r="A533" s="2"/>
      <c r="B533" s="2"/>
    </row>
    <row r="534" spans="1:2" x14ac:dyDescent="0.3">
      <c r="A534" s="2"/>
      <c r="B534" s="2"/>
    </row>
    <row r="535" spans="1:2" x14ac:dyDescent="0.3">
      <c r="A535" s="2"/>
      <c r="B535" s="2"/>
    </row>
    <row r="536" spans="1:2" x14ac:dyDescent="0.3">
      <c r="A536" s="2"/>
      <c r="B536" s="2"/>
    </row>
    <row r="537" spans="1:2" x14ac:dyDescent="0.3">
      <c r="A537" s="2"/>
      <c r="B537" s="2"/>
    </row>
    <row r="538" spans="1:2" x14ac:dyDescent="0.3">
      <c r="A538" s="2"/>
      <c r="B538" s="2"/>
    </row>
    <row r="539" spans="1:2" x14ac:dyDescent="0.3">
      <c r="A539" s="2"/>
      <c r="B539" s="2"/>
    </row>
    <row r="540" spans="1:2" x14ac:dyDescent="0.3">
      <c r="A540" s="2"/>
      <c r="B540" s="2"/>
    </row>
    <row r="541" spans="1:2" x14ac:dyDescent="0.3">
      <c r="A541" s="2"/>
      <c r="B541" s="2"/>
    </row>
    <row r="542" spans="1:2" x14ac:dyDescent="0.3">
      <c r="A542" s="2"/>
      <c r="B542" s="2"/>
    </row>
    <row r="543" spans="1:2" x14ac:dyDescent="0.3">
      <c r="A543" s="2"/>
      <c r="B543" s="2"/>
    </row>
    <row r="544" spans="1:2" x14ac:dyDescent="0.3">
      <c r="A544" s="2"/>
      <c r="B544" s="2"/>
    </row>
    <row r="545" spans="1:2" x14ac:dyDescent="0.3">
      <c r="A545" s="2"/>
      <c r="B545" s="2"/>
    </row>
    <row r="546" spans="1:2" x14ac:dyDescent="0.3">
      <c r="A546" s="2"/>
      <c r="B546" s="2"/>
    </row>
    <row r="547" spans="1:2" x14ac:dyDescent="0.3">
      <c r="A547" s="2"/>
      <c r="B547" s="2"/>
    </row>
    <row r="548" spans="1:2" x14ac:dyDescent="0.3">
      <c r="A548" s="2"/>
      <c r="B548" s="2"/>
    </row>
    <row r="549" spans="1:2" x14ac:dyDescent="0.3">
      <c r="A549" s="2"/>
      <c r="B549" s="2"/>
    </row>
    <row r="550" spans="1:2" x14ac:dyDescent="0.3">
      <c r="A550" s="2"/>
      <c r="B550" s="2"/>
    </row>
    <row r="551" spans="1:2" x14ac:dyDescent="0.3">
      <c r="A551" s="2"/>
      <c r="B551" s="2"/>
    </row>
    <row r="552" spans="1:2" x14ac:dyDescent="0.3">
      <c r="A552" s="2"/>
      <c r="B552" s="2"/>
    </row>
    <row r="553" spans="1:2" x14ac:dyDescent="0.3">
      <c r="A553" s="2"/>
      <c r="B553" s="2"/>
    </row>
    <row r="554" spans="1:2" x14ac:dyDescent="0.3">
      <c r="A554" s="2"/>
      <c r="B554" s="2"/>
    </row>
    <row r="555" spans="1:2" x14ac:dyDescent="0.3">
      <c r="A555" s="2"/>
      <c r="B555" s="2"/>
    </row>
    <row r="556" spans="1:2" x14ac:dyDescent="0.3">
      <c r="A556" s="2"/>
      <c r="B556" s="2"/>
    </row>
    <row r="557" spans="1:2" x14ac:dyDescent="0.3">
      <c r="A557" s="2"/>
      <c r="B557" s="2"/>
    </row>
    <row r="558" spans="1:2" x14ac:dyDescent="0.3">
      <c r="A558" s="2"/>
      <c r="B558" s="2"/>
    </row>
    <row r="559" spans="1:2" x14ac:dyDescent="0.3">
      <c r="A559" s="2"/>
      <c r="B559" s="2"/>
    </row>
    <row r="560" spans="1:2" x14ac:dyDescent="0.3">
      <c r="A560" s="2"/>
      <c r="B560" s="2"/>
    </row>
    <row r="561" spans="1:2" x14ac:dyDescent="0.3">
      <c r="A561" s="2"/>
      <c r="B561" s="2"/>
    </row>
    <row r="562" spans="1:2" x14ac:dyDescent="0.3">
      <c r="A562" s="2"/>
      <c r="B562" s="2"/>
    </row>
    <row r="563" spans="1:2" x14ac:dyDescent="0.3">
      <c r="A563" s="2"/>
      <c r="B563" s="2"/>
    </row>
    <row r="564" spans="1:2" x14ac:dyDescent="0.3">
      <c r="A564" s="2"/>
      <c r="B564" s="2"/>
    </row>
    <row r="565" spans="1:2" x14ac:dyDescent="0.3">
      <c r="A565" s="2"/>
      <c r="B565" s="2"/>
    </row>
    <row r="566" spans="1:2" x14ac:dyDescent="0.3">
      <c r="A566" s="2"/>
      <c r="B566" s="2"/>
    </row>
    <row r="567" spans="1:2" x14ac:dyDescent="0.3">
      <c r="A567" s="2"/>
      <c r="B567" s="2"/>
    </row>
    <row r="568" spans="1:2" x14ac:dyDescent="0.3">
      <c r="A568" s="2"/>
      <c r="B568" s="2"/>
    </row>
    <row r="569" spans="1:2" x14ac:dyDescent="0.3">
      <c r="A569" s="2"/>
      <c r="B569" s="2"/>
    </row>
    <row r="570" spans="1:2" x14ac:dyDescent="0.3">
      <c r="A570" s="2"/>
      <c r="B570" s="2"/>
    </row>
    <row r="571" spans="1:2" x14ac:dyDescent="0.3">
      <c r="A571" s="2"/>
      <c r="B571" s="2"/>
    </row>
    <row r="572" spans="1:2" x14ac:dyDescent="0.3">
      <c r="A572" s="2"/>
      <c r="B572" s="2"/>
    </row>
    <row r="573" spans="1:2" x14ac:dyDescent="0.3">
      <c r="A573" s="2"/>
      <c r="B573" s="2"/>
    </row>
    <row r="574" spans="1:2" x14ac:dyDescent="0.3">
      <c r="A574" s="2"/>
      <c r="B574" s="2"/>
    </row>
    <row r="575" spans="1:2" x14ac:dyDescent="0.3">
      <c r="A575" s="2"/>
      <c r="B575" s="2"/>
    </row>
    <row r="576" spans="1:2" x14ac:dyDescent="0.3">
      <c r="A576" s="2"/>
      <c r="B576" s="2"/>
    </row>
    <row r="577" spans="1:2" x14ac:dyDescent="0.3">
      <c r="A577" s="2"/>
      <c r="B577" s="2"/>
    </row>
    <row r="578" spans="1:2" x14ac:dyDescent="0.3">
      <c r="A578" s="2"/>
      <c r="B578" s="2"/>
    </row>
    <row r="579" spans="1:2" x14ac:dyDescent="0.3">
      <c r="A579" s="2"/>
      <c r="B579" s="2"/>
    </row>
    <row r="580" spans="1:2" x14ac:dyDescent="0.3">
      <c r="A580" s="2"/>
      <c r="B580" s="2"/>
    </row>
    <row r="581" spans="1:2" x14ac:dyDescent="0.3">
      <c r="A581" s="2"/>
      <c r="B581" s="2"/>
    </row>
    <row r="582" spans="1:2" x14ac:dyDescent="0.3">
      <c r="A582" s="2"/>
      <c r="B582" s="2"/>
    </row>
    <row r="583" spans="1:2" x14ac:dyDescent="0.3">
      <c r="A583" s="2"/>
      <c r="B583" s="2"/>
    </row>
    <row r="584" spans="1:2" x14ac:dyDescent="0.3">
      <c r="A584" s="2"/>
      <c r="B584" s="2"/>
    </row>
    <row r="585" spans="1:2" x14ac:dyDescent="0.3">
      <c r="A585" s="2"/>
      <c r="B585" s="2"/>
    </row>
    <row r="586" spans="1:2" x14ac:dyDescent="0.3">
      <c r="A586" s="2"/>
      <c r="B586" s="2"/>
    </row>
    <row r="587" spans="1:2" x14ac:dyDescent="0.3">
      <c r="A587" s="2"/>
      <c r="B587" s="2"/>
    </row>
    <row r="588" spans="1:2" x14ac:dyDescent="0.3">
      <c r="A588" s="2"/>
      <c r="B588" s="2"/>
    </row>
    <row r="589" spans="1:2" x14ac:dyDescent="0.3">
      <c r="A589" s="2"/>
      <c r="B589" s="2"/>
    </row>
    <row r="590" spans="1:2" x14ac:dyDescent="0.3">
      <c r="A590" s="2"/>
      <c r="B590" s="2"/>
    </row>
    <row r="591" spans="1:2" x14ac:dyDescent="0.3">
      <c r="A591" s="2"/>
      <c r="B591" s="2"/>
    </row>
    <row r="592" spans="1:2" x14ac:dyDescent="0.3">
      <c r="A592" s="2"/>
      <c r="B592" s="2"/>
    </row>
    <row r="593" spans="1:2" x14ac:dyDescent="0.3">
      <c r="A593" s="2"/>
      <c r="B593" s="2"/>
    </row>
    <row r="594" spans="1:2" x14ac:dyDescent="0.3">
      <c r="A594" s="2"/>
      <c r="B594" s="2"/>
    </row>
    <row r="595" spans="1:2" x14ac:dyDescent="0.3">
      <c r="A595" s="2"/>
      <c r="B595" s="2"/>
    </row>
    <row r="596" spans="1:2" x14ac:dyDescent="0.3">
      <c r="A596" s="2"/>
      <c r="B596" s="2"/>
    </row>
    <row r="597" spans="1:2" x14ac:dyDescent="0.3">
      <c r="A597" s="2"/>
      <c r="B597" s="2"/>
    </row>
    <row r="598" spans="1:2" x14ac:dyDescent="0.3">
      <c r="A598" s="2"/>
      <c r="B598" s="2"/>
    </row>
    <row r="599" spans="1:2" x14ac:dyDescent="0.3">
      <c r="A599" s="2"/>
      <c r="B599" s="2"/>
    </row>
    <row r="600" spans="1:2" x14ac:dyDescent="0.3">
      <c r="A600" s="2"/>
      <c r="B600" s="2"/>
    </row>
    <row r="601" spans="1:2" x14ac:dyDescent="0.3">
      <c r="A601" s="2"/>
      <c r="B601" s="2"/>
    </row>
    <row r="602" spans="1:2" x14ac:dyDescent="0.3">
      <c r="A602" s="2"/>
      <c r="B602" s="2"/>
    </row>
    <row r="603" spans="1:2" x14ac:dyDescent="0.3">
      <c r="A603" s="2"/>
      <c r="B603" s="2"/>
    </row>
    <row r="604" spans="1:2" x14ac:dyDescent="0.3">
      <c r="A604" s="2"/>
      <c r="B604" s="2"/>
    </row>
    <row r="605" spans="1:2" x14ac:dyDescent="0.3">
      <c r="A605" s="2"/>
      <c r="B605" s="2"/>
    </row>
    <row r="606" spans="1:2" x14ac:dyDescent="0.3">
      <c r="A606" s="2"/>
      <c r="B606" s="2"/>
    </row>
    <row r="607" spans="1:2" x14ac:dyDescent="0.3">
      <c r="A607" s="2"/>
      <c r="B607" s="2"/>
    </row>
    <row r="608" spans="1:2" x14ac:dyDescent="0.3">
      <c r="A608" s="2"/>
      <c r="B608" s="2"/>
    </row>
    <row r="609" spans="1:2" x14ac:dyDescent="0.3">
      <c r="A609" s="2"/>
      <c r="B609" s="2"/>
    </row>
    <row r="610" spans="1:2" x14ac:dyDescent="0.3">
      <c r="A610" s="2"/>
      <c r="B610" s="2"/>
    </row>
    <row r="611" spans="1:2" x14ac:dyDescent="0.3">
      <c r="A611" s="2"/>
      <c r="B611" s="2"/>
    </row>
    <row r="612" spans="1:2" x14ac:dyDescent="0.3">
      <c r="A612" s="2"/>
      <c r="B612" s="2"/>
    </row>
    <row r="613" spans="1:2" x14ac:dyDescent="0.3">
      <c r="A613" s="2"/>
      <c r="B613" s="2"/>
    </row>
    <row r="614" spans="1:2" x14ac:dyDescent="0.3">
      <c r="A614" s="2"/>
      <c r="B614" s="2"/>
    </row>
    <row r="615" spans="1:2" x14ac:dyDescent="0.3">
      <c r="A615" s="2"/>
      <c r="B615" s="2"/>
    </row>
    <row r="616" spans="1:2" x14ac:dyDescent="0.3">
      <c r="A616" s="2"/>
      <c r="B616" s="2"/>
    </row>
    <row r="617" spans="1:2" x14ac:dyDescent="0.3">
      <c r="A617" s="2"/>
      <c r="B617" s="2"/>
    </row>
    <row r="618" spans="1:2" x14ac:dyDescent="0.3">
      <c r="A618" s="2"/>
      <c r="B618" s="2"/>
    </row>
    <row r="619" spans="1:2" x14ac:dyDescent="0.3">
      <c r="A619" s="2"/>
      <c r="B619" s="2"/>
    </row>
    <row r="620" spans="1:2" x14ac:dyDescent="0.3">
      <c r="A620" s="2"/>
      <c r="B620" s="2"/>
    </row>
    <row r="621" spans="1:2" x14ac:dyDescent="0.3">
      <c r="A621" s="2"/>
      <c r="B621" s="2"/>
    </row>
    <row r="622" spans="1:2" x14ac:dyDescent="0.3">
      <c r="A622" s="2"/>
      <c r="B622" s="2"/>
    </row>
    <row r="623" spans="1:2" x14ac:dyDescent="0.3">
      <c r="A623" s="2"/>
      <c r="B623" s="2"/>
    </row>
    <row r="624" spans="1:2" x14ac:dyDescent="0.3">
      <c r="A624" s="2"/>
      <c r="B624" s="2"/>
    </row>
    <row r="625" spans="1:2" x14ac:dyDescent="0.3">
      <c r="A625" s="2"/>
      <c r="B625" s="2"/>
    </row>
    <row r="626" spans="1:2" x14ac:dyDescent="0.3">
      <c r="A626" s="2"/>
      <c r="B626" s="2"/>
    </row>
    <row r="627" spans="1:2" x14ac:dyDescent="0.3">
      <c r="A627" s="2"/>
      <c r="B627" s="2"/>
    </row>
    <row r="628" spans="1:2" x14ac:dyDescent="0.3">
      <c r="A628" s="2"/>
      <c r="B628" s="2"/>
    </row>
    <row r="629" spans="1:2" x14ac:dyDescent="0.3">
      <c r="A629" s="2"/>
      <c r="B629" s="2"/>
    </row>
    <row r="630" spans="1:2" x14ac:dyDescent="0.3">
      <c r="A630" s="2"/>
      <c r="B630" s="2"/>
    </row>
    <row r="631" spans="1:2" x14ac:dyDescent="0.3">
      <c r="A631" s="2"/>
      <c r="B631" s="2"/>
    </row>
    <row r="632" spans="1:2" x14ac:dyDescent="0.3">
      <c r="A632" s="2"/>
      <c r="B632" s="2"/>
    </row>
    <row r="633" spans="1:2" x14ac:dyDescent="0.3">
      <c r="A633" s="2"/>
      <c r="B633" s="2"/>
    </row>
    <row r="634" spans="1:2" x14ac:dyDescent="0.3">
      <c r="A634" s="2"/>
      <c r="B634" s="2"/>
    </row>
    <row r="635" spans="1:2" x14ac:dyDescent="0.3">
      <c r="A635" s="2"/>
      <c r="B635" s="2"/>
    </row>
    <row r="636" spans="1:2" x14ac:dyDescent="0.3">
      <c r="A636" s="2"/>
      <c r="B636" s="2"/>
    </row>
    <row r="637" spans="1:2" x14ac:dyDescent="0.3">
      <c r="A637" s="2"/>
      <c r="B637" s="2"/>
    </row>
    <row r="638" spans="1:2" x14ac:dyDescent="0.3">
      <c r="A638" s="2"/>
      <c r="B638" s="2"/>
    </row>
    <row r="639" spans="1:2" x14ac:dyDescent="0.3">
      <c r="A639" s="2"/>
      <c r="B639" s="2"/>
    </row>
    <row r="640" spans="1:2" x14ac:dyDescent="0.3">
      <c r="A640" s="2"/>
      <c r="B640" s="2"/>
    </row>
    <row r="641" spans="1:2" x14ac:dyDescent="0.3">
      <c r="A641" s="2"/>
      <c r="B641" s="2"/>
    </row>
    <row r="642" spans="1:2" x14ac:dyDescent="0.3">
      <c r="A642" s="2"/>
      <c r="B642" s="2"/>
    </row>
    <row r="643" spans="1:2" x14ac:dyDescent="0.3">
      <c r="A643" s="2"/>
      <c r="B643" s="2"/>
    </row>
    <row r="644" spans="1:2" x14ac:dyDescent="0.3">
      <c r="A644" s="2"/>
      <c r="B644" s="2"/>
    </row>
    <row r="645" spans="1:2" x14ac:dyDescent="0.3">
      <c r="A645" s="2"/>
      <c r="B645" s="2"/>
    </row>
    <row r="646" spans="1:2" x14ac:dyDescent="0.3">
      <c r="A646" s="2"/>
      <c r="B646" s="2"/>
    </row>
    <row r="647" spans="1:2" x14ac:dyDescent="0.3">
      <c r="A647" s="2"/>
      <c r="B647" s="2"/>
    </row>
    <row r="648" spans="1:2" x14ac:dyDescent="0.3">
      <c r="A648" s="2"/>
      <c r="B648" s="2"/>
    </row>
    <row r="649" spans="1:2" x14ac:dyDescent="0.3">
      <c r="A649" s="2"/>
      <c r="B649" s="2"/>
    </row>
    <row r="650" spans="1:2" x14ac:dyDescent="0.3">
      <c r="A650" s="2"/>
      <c r="B650" s="2"/>
    </row>
    <row r="651" spans="1:2" x14ac:dyDescent="0.3">
      <c r="A651" s="2"/>
      <c r="B651" s="2"/>
    </row>
    <row r="652" spans="1:2" x14ac:dyDescent="0.3">
      <c r="A652" s="2"/>
      <c r="B652" s="2"/>
    </row>
    <row r="653" spans="1:2" x14ac:dyDescent="0.3">
      <c r="A653" s="2"/>
      <c r="B653" s="2"/>
    </row>
    <row r="654" spans="1:2" x14ac:dyDescent="0.3">
      <c r="A654" s="2"/>
      <c r="B654" s="2"/>
    </row>
    <row r="655" spans="1:2" x14ac:dyDescent="0.3">
      <c r="A655" s="2"/>
      <c r="B655" s="2"/>
    </row>
    <row r="656" spans="1:2" x14ac:dyDescent="0.3">
      <c r="A656" s="2"/>
      <c r="B656" s="2"/>
    </row>
    <row r="657" spans="1:2" x14ac:dyDescent="0.3">
      <c r="A657" s="2"/>
      <c r="B657" s="2"/>
    </row>
    <row r="658" spans="1:2" x14ac:dyDescent="0.3">
      <c r="A658" s="2"/>
      <c r="B658" s="2"/>
    </row>
    <row r="659" spans="1:2" x14ac:dyDescent="0.3">
      <c r="A659" s="2"/>
      <c r="B659" s="2"/>
    </row>
    <row r="660" spans="1:2" x14ac:dyDescent="0.3">
      <c r="A660" s="2"/>
      <c r="B660" s="2"/>
    </row>
    <row r="661" spans="1:2" x14ac:dyDescent="0.3">
      <c r="A661" s="2"/>
      <c r="B661" s="2"/>
    </row>
    <row r="662" spans="1:2" x14ac:dyDescent="0.3">
      <c r="A662" s="2"/>
      <c r="B662" s="2"/>
    </row>
    <row r="663" spans="1:2" x14ac:dyDescent="0.3">
      <c r="A663" s="2"/>
      <c r="B663" s="2"/>
    </row>
    <row r="664" spans="1:2" x14ac:dyDescent="0.3">
      <c r="A664" s="2"/>
      <c r="B664" s="2"/>
    </row>
    <row r="665" spans="1:2" x14ac:dyDescent="0.3">
      <c r="A665" s="2"/>
      <c r="B665" s="2"/>
    </row>
    <row r="666" spans="1:2" x14ac:dyDescent="0.3">
      <c r="A666" s="2"/>
      <c r="B666" s="2"/>
    </row>
    <row r="667" spans="1:2" x14ac:dyDescent="0.3">
      <c r="A667" s="2"/>
      <c r="B667" s="2"/>
    </row>
    <row r="668" spans="1:2" x14ac:dyDescent="0.3">
      <c r="A668" s="2"/>
      <c r="B668" s="2"/>
    </row>
    <row r="669" spans="1:2" x14ac:dyDescent="0.3">
      <c r="A669" s="2"/>
      <c r="B669" s="2"/>
    </row>
    <row r="670" spans="1:2" x14ac:dyDescent="0.3">
      <c r="A670" s="2"/>
      <c r="B670" s="2"/>
    </row>
    <row r="671" spans="1:2" x14ac:dyDescent="0.3">
      <c r="A671" s="2"/>
      <c r="B671" s="2"/>
    </row>
    <row r="672" spans="1:2" x14ac:dyDescent="0.3">
      <c r="A672" s="2"/>
      <c r="B672" s="2"/>
    </row>
    <row r="673" spans="1:2" x14ac:dyDescent="0.3">
      <c r="A673" s="2"/>
      <c r="B673" s="2"/>
    </row>
    <row r="674" spans="1:2" x14ac:dyDescent="0.3">
      <c r="A674" s="2"/>
      <c r="B674" s="2"/>
    </row>
    <row r="675" spans="1:2" x14ac:dyDescent="0.3">
      <c r="A675" s="2"/>
      <c r="B675" s="2"/>
    </row>
    <row r="676" spans="1:2" x14ac:dyDescent="0.3">
      <c r="A676" s="2"/>
      <c r="B676" s="2"/>
    </row>
    <row r="677" spans="1:2" x14ac:dyDescent="0.3">
      <c r="A677" s="2"/>
      <c r="B677" s="2"/>
    </row>
    <row r="678" spans="1:2" x14ac:dyDescent="0.3">
      <c r="A678" s="2"/>
      <c r="B678" s="2"/>
    </row>
    <row r="679" spans="1:2" x14ac:dyDescent="0.3">
      <c r="A679" s="2"/>
      <c r="B679" s="2"/>
    </row>
    <row r="680" spans="1:2" x14ac:dyDescent="0.3">
      <c r="A680" s="2"/>
      <c r="B680" s="2"/>
    </row>
    <row r="681" spans="1:2" x14ac:dyDescent="0.3">
      <c r="A681" s="2"/>
      <c r="B681" s="2"/>
    </row>
    <row r="682" spans="1:2" x14ac:dyDescent="0.3">
      <c r="A682" s="2"/>
      <c r="B682" s="2"/>
    </row>
    <row r="683" spans="1:2" x14ac:dyDescent="0.3">
      <c r="A683" s="2"/>
      <c r="B683" s="2"/>
    </row>
    <row r="684" spans="1:2" x14ac:dyDescent="0.3">
      <c r="A684" s="2"/>
      <c r="B684" s="2"/>
    </row>
    <row r="685" spans="1:2" x14ac:dyDescent="0.3">
      <c r="A685" s="2"/>
      <c r="B685" s="2"/>
    </row>
    <row r="686" spans="1:2" x14ac:dyDescent="0.3">
      <c r="A686" s="2"/>
      <c r="B686" s="2"/>
    </row>
    <row r="687" spans="1:2" x14ac:dyDescent="0.3">
      <c r="A687" s="2"/>
      <c r="B687" s="2"/>
    </row>
    <row r="688" spans="1:2" x14ac:dyDescent="0.3">
      <c r="A688" s="2"/>
      <c r="B688" s="2"/>
    </row>
    <row r="689" spans="1:2" x14ac:dyDescent="0.3">
      <c r="A689" s="2"/>
      <c r="B689" s="2"/>
    </row>
    <row r="690" spans="1:2" x14ac:dyDescent="0.3">
      <c r="A690" s="2"/>
      <c r="B690" s="2"/>
    </row>
    <row r="691" spans="1:2" x14ac:dyDescent="0.3">
      <c r="A691" s="2"/>
      <c r="B691" s="2"/>
    </row>
    <row r="692" spans="1:2" x14ac:dyDescent="0.3">
      <c r="A692" s="2"/>
      <c r="B692" s="2"/>
    </row>
    <row r="693" spans="1:2" x14ac:dyDescent="0.3">
      <c r="A693" s="2"/>
      <c r="B693" s="2"/>
    </row>
    <row r="694" spans="1:2" x14ac:dyDescent="0.3">
      <c r="A694" s="2"/>
      <c r="B694" s="2"/>
    </row>
    <row r="695" spans="1:2" x14ac:dyDescent="0.3">
      <c r="A695" s="2"/>
      <c r="B695" s="2"/>
    </row>
    <row r="696" spans="1:2" x14ac:dyDescent="0.3">
      <c r="A696" s="2"/>
      <c r="B696" s="2"/>
    </row>
    <row r="697" spans="1:2" x14ac:dyDescent="0.3">
      <c r="A697" s="2"/>
      <c r="B697" s="2"/>
    </row>
    <row r="698" spans="1:2" x14ac:dyDescent="0.3">
      <c r="A698" s="2"/>
      <c r="B698" s="2"/>
    </row>
    <row r="699" spans="1:2" x14ac:dyDescent="0.3">
      <c r="A699" s="2"/>
      <c r="B699" s="2"/>
    </row>
    <row r="700" spans="1:2" x14ac:dyDescent="0.3">
      <c r="A700" s="2"/>
      <c r="B700" s="2"/>
    </row>
    <row r="701" spans="1:2" x14ac:dyDescent="0.3">
      <c r="A701" s="2"/>
      <c r="B701" s="2"/>
    </row>
    <row r="702" spans="1:2" x14ac:dyDescent="0.3">
      <c r="A702" s="2"/>
      <c r="B702" s="2"/>
    </row>
    <row r="703" spans="1:2" x14ac:dyDescent="0.3">
      <c r="A703" s="2"/>
      <c r="B703" s="2"/>
    </row>
    <row r="704" spans="1:2" x14ac:dyDescent="0.3">
      <c r="A704" s="2"/>
      <c r="B704" s="2"/>
    </row>
    <row r="705" spans="1:2" x14ac:dyDescent="0.3">
      <c r="A705" s="2"/>
      <c r="B705" s="2"/>
    </row>
    <row r="706" spans="1:2" x14ac:dyDescent="0.3">
      <c r="A706" s="2"/>
      <c r="B706" s="2"/>
    </row>
    <row r="707" spans="1:2" x14ac:dyDescent="0.3">
      <c r="A707" s="2"/>
      <c r="B707" s="2"/>
    </row>
    <row r="708" spans="1:2" x14ac:dyDescent="0.3">
      <c r="A708" s="2"/>
      <c r="B708" s="2"/>
    </row>
    <row r="709" spans="1:2" x14ac:dyDescent="0.3">
      <c r="A709" s="2"/>
      <c r="B709" s="2"/>
    </row>
    <row r="710" spans="1:2" x14ac:dyDescent="0.3">
      <c r="A710" s="2"/>
      <c r="B710" s="2"/>
    </row>
    <row r="711" spans="1:2" x14ac:dyDescent="0.3">
      <c r="A711" s="2"/>
      <c r="B711" s="2"/>
    </row>
    <row r="712" spans="1:2" x14ac:dyDescent="0.3">
      <c r="A712" s="2"/>
      <c r="B712" s="2"/>
    </row>
    <row r="713" spans="1:2" x14ac:dyDescent="0.3">
      <c r="A713" s="2"/>
      <c r="B713" s="2"/>
    </row>
    <row r="714" spans="1:2" x14ac:dyDescent="0.3">
      <c r="A714" s="2"/>
      <c r="B714" s="2"/>
    </row>
    <row r="715" spans="1:2" x14ac:dyDescent="0.3">
      <c r="A715" s="2"/>
      <c r="B715" s="2"/>
    </row>
    <row r="716" spans="1:2" x14ac:dyDescent="0.3">
      <c r="A716" s="2"/>
      <c r="B716" s="2"/>
    </row>
    <row r="717" spans="1:2" x14ac:dyDescent="0.3">
      <c r="A717" s="2"/>
      <c r="B717" s="2"/>
    </row>
    <row r="718" spans="1:2" x14ac:dyDescent="0.3">
      <c r="A718" s="2"/>
      <c r="B718" s="2"/>
    </row>
    <row r="719" spans="1:2" x14ac:dyDescent="0.3">
      <c r="A719" s="2"/>
      <c r="B719" s="2"/>
    </row>
    <row r="720" spans="1:2" x14ac:dyDescent="0.3">
      <c r="A720" s="2"/>
      <c r="B720" s="2"/>
    </row>
    <row r="721" spans="1:2" x14ac:dyDescent="0.3">
      <c r="A721" s="2"/>
      <c r="B721" s="2"/>
    </row>
    <row r="722" spans="1:2" x14ac:dyDescent="0.3">
      <c r="A722" s="2"/>
      <c r="B722" s="2"/>
    </row>
    <row r="723" spans="1:2" x14ac:dyDescent="0.3">
      <c r="A723" s="2"/>
      <c r="B723" s="2"/>
    </row>
    <row r="724" spans="1:2" x14ac:dyDescent="0.3">
      <c r="A724" s="2"/>
      <c r="B724" s="2"/>
    </row>
    <row r="725" spans="1:2" x14ac:dyDescent="0.3">
      <c r="A725" s="2"/>
      <c r="B725" s="2"/>
    </row>
    <row r="726" spans="1:2" x14ac:dyDescent="0.3">
      <c r="A726" s="2"/>
      <c r="B726" s="2"/>
    </row>
    <row r="727" spans="1:2" x14ac:dyDescent="0.3">
      <c r="A727" s="2"/>
      <c r="B727" s="2"/>
    </row>
    <row r="728" spans="1:2" x14ac:dyDescent="0.3">
      <c r="A728" s="2"/>
      <c r="B728" s="2"/>
    </row>
    <row r="729" spans="1:2" x14ac:dyDescent="0.3">
      <c r="A729" s="2"/>
      <c r="B729" s="2"/>
    </row>
    <row r="730" spans="1:2" x14ac:dyDescent="0.3">
      <c r="A730" s="2"/>
      <c r="B730" s="2"/>
    </row>
    <row r="731" spans="1:2" x14ac:dyDescent="0.3">
      <c r="A731" s="2"/>
      <c r="B731" s="2"/>
    </row>
    <row r="732" spans="1:2" x14ac:dyDescent="0.3">
      <c r="A732" s="2"/>
      <c r="B732" s="2"/>
    </row>
    <row r="733" spans="1:2" x14ac:dyDescent="0.3">
      <c r="A733" s="2"/>
      <c r="B733" s="2"/>
    </row>
    <row r="734" spans="1:2" x14ac:dyDescent="0.3">
      <c r="A734" s="2"/>
      <c r="B734" s="2"/>
    </row>
    <row r="735" spans="1:2" x14ac:dyDescent="0.3">
      <c r="A735" s="2"/>
      <c r="B735" s="2"/>
    </row>
    <row r="736" spans="1:2" x14ac:dyDescent="0.3">
      <c r="A736" s="2"/>
      <c r="B736" s="2"/>
    </row>
    <row r="737" spans="1:2" x14ac:dyDescent="0.3">
      <c r="A737" s="2"/>
      <c r="B737" s="2"/>
    </row>
    <row r="738" spans="1:2" x14ac:dyDescent="0.3">
      <c r="A738" s="2"/>
      <c r="B738" s="2"/>
    </row>
    <row r="739" spans="1:2" x14ac:dyDescent="0.3">
      <c r="A739" s="2"/>
      <c r="B739" s="2"/>
    </row>
    <row r="740" spans="1:2" x14ac:dyDescent="0.3">
      <c r="A740" s="2"/>
      <c r="B740" s="2"/>
    </row>
    <row r="741" spans="1:2" x14ac:dyDescent="0.3">
      <c r="A741" s="2"/>
      <c r="B741" s="2"/>
    </row>
    <row r="742" spans="1:2" x14ac:dyDescent="0.3">
      <c r="A742" s="2"/>
      <c r="B742" s="2"/>
    </row>
    <row r="743" spans="1:2" x14ac:dyDescent="0.3">
      <c r="A743" s="2"/>
      <c r="B743" s="2"/>
    </row>
    <row r="744" spans="1:2" x14ac:dyDescent="0.3">
      <c r="A744" s="2"/>
      <c r="B744" s="2"/>
    </row>
    <row r="745" spans="1:2" x14ac:dyDescent="0.3">
      <c r="A745" s="2"/>
      <c r="B745" s="2"/>
    </row>
    <row r="746" spans="1:2" x14ac:dyDescent="0.3">
      <c r="A746" s="2"/>
      <c r="B746" s="2"/>
    </row>
    <row r="747" spans="1:2" x14ac:dyDescent="0.3">
      <c r="A747" s="2"/>
      <c r="B747" s="2"/>
    </row>
    <row r="748" spans="1:2" x14ac:dyDescent="0.3">
      <c r="A748" s="2"/>
      <c r="B748" s="2"/>
    </row>
    <row r="749" spans="1:2" x14ac:dyDescent="0.3">
      <c r="A749" s="2"/>
      <c r="B749" s="2"/>
    </row>
    <row r="750" spans="1:2" x14ac:dyDescent="0.3">
      <c r="A750" s="2"/>
      <c r="B750" s="2"/>
    </row>
    <row r="751" spans="1:2" x14ac:dyDescent="0.3">
      <c r="A751" s="2"/>
      <c r="B751" s="2"/>
    </row>
    <row r="752" spans="1:2" x14ac:dyDescent="0.3">
      <c r="A752" s="2"/>
      <c r="B752" s="2"/>
    </row>
    <row r="753" spans="1:2" x14ac:dyDescent="0.3">
      <c r="A753" s="2"/>
      <c r="B753" s="2"/>
    </row>
    <row r="754" spans="1:2" x14ac:dyDescent="0.3">
      <c r="A754" s="2"/>
      <c r="B754" s="2"/>
    </row>
    <row r="755" spans="1:2" x14ac:dyDescent="0.3">
      <c r="A755" s="2"/>
      <c r="B755" s="2"/>
    </row>
    <row r="756" spans="1:2" x14ac:dyDescent="0.3">
      <c r="A756" s="2"/>
      <c r="B756" s="2"/>
    </row>
    <row r="757" spans="1:2" x14ac:dyDescent="0.3">
      <c r="A757" s="2"/>
      <c r="B757" s="2"/>
    </row>
    <row r="758" spans="1:2" x14ac:dyDescent="0.3">
      <c r="A758" s="2"/>
      <c r="B758" s="2"/>
    </row>
    <row r="759" spans="1:2" x14ac:dyDescent="0.3">
      <c r="A759" s="2"/>
      <c r="B759" s="2"/>
    </row>
    <row r="760" spans="1:2" x14ac:dyDescent="0.3">
      <c r="A760" s="2"/>
      <c r="B760" s="2"/>
    </row>
    <row r="761" spans="1:2" x14ac:dyDescent="0.3">
      <c r="A761" s="2"/>
      <c r="B761" s="2"/>
    </row>
    <row r="762" spans="1:2" x14ac:dyDescent="0.3">
      <c r="A762" s="2"/>
      <c r="B762" s="2"/>
    </row>
    <row r="763" spans="1:2" x14ac:dyDescent="0.3">
      <c r="A763" s="2"/>
      <c r="B763" s="2"/>
    </row>
    <row r="764" spans="1:2" x14ac:dyDescent="0.3">
      <c r="A764" s="2"/>
      <c r="B764" s="2"/>
    </row>
    <row r="765" spans="1:2" x14ac:dyDescent="0.3">
      <c r="A765" s="2"/>
      <c r="B765" s="2"/>
    </row>
    <row r="766" spans="1:2" x14ac:dyDescent="0.3">
      <c r="A766" s="2"/>
      <c r="B766" s="2"/>
    </row>
    <row r="767" spans="1:2" x14ac:dyDescent="0.3">
      <c r="A767" s="2"/>
      <c r="B767" s="2"/>
    </row>
    <row r="768" spans="1:2" x14ac:dyDescent="0.3">
      <c r="A768" s="2"/>
      <c r="B768" s="2"/>
    </row>
    <row r="769" spans="1:2" x14ac:dyDescent="0.3">
      <c r="A769" s="2"/>
      <c r="B769" s="2"/>
    </row>
    <row r="770" spans="1:2" x14ac:dyDescent="0.3">
      <c r="A770" s="2"/>
      <c r="B770" s="2"/>
    </row>
    <row r="771" spans="1:2" x14ac:dyDescent="0.3">
      <c r="A771" s="2"/>
      <c r="B771" s="2"/>
    </row>
    <row r="772" spans="1:2" x14ac:dyDescent="0.3">
      <c r="A772" s="2"/>
      <c r="B772" s="2"/>
    </row>
    <row r="773" spans="1:2" x14ac:dyDescent="0.3">
      <c r="A773" s="2"/>
      <c r="B773" s="2"/>
    </row>
    <row r="774" spans="1:2" x14ac:dyDescent="0.3">
      <c r="A774" s="2"/>
      <c r="B774" s="2"/>
    </row>
    <row r="775" spans="1:2" x14ac:dyDescent="0.3">
      <c r="A775" s="2"/>
      <c r="B775" s="2"/>
    </row>
    <row r="776" spans="1:2" x14ac:dyDescent="0.3">
      <c r="A776" s="2"/>
      <c r="B776" s="2"/>
    </row>
    <row r="777" spans="1:2" x14ac:dyDescent="0.3">
      <c r="A777" s="2"/>
      <c r="B777" s="2"/>
    </row>
    <row r="778" spans="1:2" x14ac:dyDescent="0.3">
      <c r="A778" s="2"/>
      <c r="B778" s="2"/>
    </row>
    <row r="779" spans="1:2" x14ac:dyDescent="0.3">
      <c r="A779" s="2"/>
      <c r="B779" s="2"/>
    </row>
    <row r="780" spans="1:2" x14ac:dyDescent="0.3">
      <c r="A780" s="2"/>
      <c r="B780" s="2"/>
    </row>
    <row r="781" spans="1:2" x14ac:dyDescent="0.3">
      <c r="A781" s="2"/>
      <c r="B781" s="2"/>
    </row>
    <row r="782" spans="1:2" x14ac:dyDescent="0.3">
      <c r="A782" s="2"/>
      <c r="B782" s="2"/>
    </row>
    <row r="783" spans="1:2" x14ac:dyDescent="0.3">
      <c r="A783" s="2"/>
      <c r="B783" s="2"/>
    </row>
    <row r="784" spans="1:2" x14ac:dyDescent="0.3">
      <c r="A784" s="2"/>
      <c r="B784" s="2"/>
    </row>
    <row r="785" spans="1:2" x14ac:dyDescent="0.3">
      <c r="A785" s="2"/>
      <c r="B785" s="2"/>
    </row>
    <row r="786" spans="1:2" x14ac:dyDescent="0.3">
      <c r="A786" s="2"/>
      <c r="B786" s="2"/>
    </row>
    <row r="787" spans="1:2" x14ac:dyDescent="0.3">
      <c r="A787" s="2"/>
      <c r="B787" s="2"/>
    </row>
    <row r="788" spans="1:2" x14ac:dyDescent="0.3">
      <c r="A788" s="2"/>
      <c r="B788" s="2"/>
    </row>
    <row r="789" spans="1:2" x14ac:dyDescent="0.3">
      <c r="A789" s="2"/>
      <c r="B789" s="2"/>
    </row>
    <row r="790" spans="1:2" x14ac:dyDescent="0.3">
      <c r="A790" s="2"/>
      <c r="B790" s="2"/>
    </row>
    <row r="791" spans="1:2" x14ac:dyDescent="0.3">
      <c r="A791" s="2"/>
      <c r="B791" s="2"/>
    </row>
    <row r="792" spans="1:2" x14ac:dyDescent="0.3">
      <c r="A792" s="2"/>
      <c r="B792" s="2"/>
    </row>
    <row r="793" spans="1:2" x14ac:dyDescent="0.3">
      <c r="A793" s="2"/>
      <c r="B793" s="2"/>
    </row>
    <row r="794" spans="1:2" x14ac:dyDescent="0.3">
      <c r="A794" s="2"/>
      <c r="B794" s="2"/>
    </row>
    <row r="795" spans="1:2" x14ac:dyDescent="0.3">
      <c r="A795" s="2"/>
      <c r="B795" s="2"/>
    </row>
    <row r="796" spans="1:2" x14ac:dyDescent="0.3">
      <c r="A796" s="2"/>
      <c r="B796" s="2"/>
    </row>
    <row r="797" spans="1:2" x14ac:dyDescent="0.3">
      <c r="A797" s="2"/>
      <c r="B797" s="2"/>
    </row>
    <row r="798" spans="1:2" x14ac:dyDescent="0.3">
      <c r="A798" s="2"/>
      <c r="B798" s="2"/>
    </row>
    <row r="799" spans="1:2" x14ac:dyDescent="0.3">
      <c r="A799" s="2"/>
      <c r="B799" s="2"/>
    </row>
    <row r="800" spans="1:2" x14ac:dyDescent="0.3">
      <c r="A800" s="2"/>
      <c r="B800" s="2"/>
    </row>
    <row r="801" spans="1:2" x14ac:dyDescent="0.3">
      <c r="A801" s="2"/>
      <c r="B801" s="2"/>
    </row>
    <row r="802" spans="1:2" x14ac:dyDescent="0.3">
      <c r="A802" s="2"/>
      <c r="B802" s="2"/>
    </row>
    <row r="803" spans="1:2" x14ac:dyDescent="0.3">
      <c r="A803" s="2"/>
      <c r="B803" s="2"/>
    </row>
    <row r="804" spans="1:2" x14ac:dyDescent="0.3">
      <c r="A804" s="2"/>
      <c r="B804" s="2"/>
    </row>
    <row r="805" spans="1:2" x14ac:dyDescent="0.3">
      <c r="A805" s="2"/>
      <c r="B805" s="2"/>
    </row>
    <row r="806" spans="1:2" x14ac:dyDescent="0.3">
      <c r="A806" s="2"/>
      <c r="B806" s="2"/>
    </row>
    <row r="807" spans="1:2" x14ac:dyDescent="0.3">
      <c r="A807" s="2"/>
      <c r="B807" s="2"/>
    </row>
    <row r="808" spans="1:2" x14ac:dyDescent="0.3">
      <c r="A808" s="2"/>
      <c r="B808" s="2"/>
    </row>
    <row r="809" spans="1:2" x14ac:dyDescent="0.3">
      <c r="A809" s="2"/>
      <c r="B809" s="2"/>
    </row>
    <row r="810" spans="1:2" x14ac:dyDescent="0.3">
      <c r="A810" s="2"/>
      <c r="B810" s="2"/>
    </row>
    <row r="811" spans="1:2" x14ac:dyDescent="0.3">
      <c r="A811" s="2"/>
      <c r="B811" s="2"/>
    </row>
    <row r="812" spans="1:2" x14ac:dyDescent="0.3">
      <c r="A812" s="2"/>
      <c r="B812" s="2"/>
    </row>
    <row r="813" spans="1:2" x14ac:dyDescent="0.3">
      <c r="A813" s="2"/>
      <c r="B813" s="2"/>
    </row>
    <row r="814" spans="1:2" x14ac:dyDescent="0.3">
      <c r="A814" s="2"/>
      <c r="B814" s="2"/>
    </row>
    <row r="815" spans="1:2" x14ac:dyDescent="0.3">
      <c r="A815" s="2"/>
      <c r="B815" s="2"/>
    </row>
    <row r="816" spans="1:2" x14ac:dyDescent="0.3">
      <c r="A816" s="2"/>
      <c r="B816" s="2"/>
    </row>
    <row r="817" spans="1:2" x14ac:dyDescent="0.3">
      <c r="A817" s="2"/>
      <c r="B817" s="2"/>
    </row>
    <row r="818" spans="1:2" x14ac:dyDescent="0.3">
      <c r="A818" s="2"/>
      <c r="B818" s="2"/>
    </row>
    <row r="819" spans="1:2" x14ac:dyDescent="0.3">
      <c r="A819" s="2"/>
      <c r="B819" s="2"/>
    </row>
    <row r="820" spans="1:2" x14ac:dyDescent="0.3">
      <c r="A820" s="2"/>
      <c r="B820" s="2"/>
    </row>
    <row r="821" spans="1:2" x14ac:dyDescent="0.3">
      <c r="A821" s="2"/>
      <c r="B821" s="2"/>
    </row>
    <row r="822" spans="1:2" x14ac:dyDescent="0.3">
      <c r="A822" s="2"/>
      <c r="B822" s="2"/>
    </row>
    <row r="823" spans="1:2" x14ac:dyDescent="0.3">
      <c r="A823" s="2"/>
      <c r="B823" s="2"/>
    </row>
    <row r="824" spans="1:2" x14ac:dyDescent="0.3">
      <c r="A824" s="2"/>
      <c r="B824" s="2"/>
    </row>
    <row r="825" spans="1:2" x14ac:dyDescent="0.3">
      <c r="A825" s="2"/>
      <c r="B825" s="2"/>
    </row>
    <row r="826" spans="1:2" x14ac:dyDescent="0.3">
      <c r="A826" s="2"/>
      <c r="B826" s="2"/>
    </row>
    <row r="827" spans="1:2" x14ac:dyDescent="0.3">
      <c r="A827" s="2"/>
      <c r="B827" s="2"/>
    </row>
    <row r="828" spans="1:2" x14ac:dyDescent="0.3">
      <c r="A828" s="2"/>
      <c r="B828" s="2"/>
    </row>
    <row r="829" spans="1:2" x14ac:dyDescent="0.3">
      <c r="A829" s="2"/>
      <c r="B829" s="2"/>
    </row>
    <row r="830" spans="1:2" x14ac:dyDescent="0.3">
      <c r="A830" s="2"/>
      <c r="B830" s="2"/>
    </row>
    <row r="831" spans="1:2" x14ac:dyDescent="0.3">
      <c r="A831" s="2"/>
      <c r="B831" s="2"/>
    </row>
    <row r="832" spans="1:2" x14ac:dyDescent="0.3">
      <c r="A832" s="2"/>
      <c r="B832" s="2"/>
    </row>
    <row r="833" spans="1:2" x14ac:dyDescent="0.3">
      <c r="A833" s="2"/>
      <c r="B833" s="2"/>
    </row>
    <row r="834" spans="1:2" x14ac:dyDescent="0.3">
      <c r="A834" s="2"/>
      <c r="B834" s="2"/>
    </row>
    <row r="835" spans="1:2" x14ac:dyDescent="0.3">
      <c r="A835" s="2"/>
      <c r="B835" s="2"/>
    </row>
    <row r="836" spans="1:2" x14ac:dyDescent="0.3">
      <c r="A836" s="2"/>
      <c r="B836" s="2"/>
    </row>
    <row r="837" spans="1:2" x14ac:dyDescent="0.3">
      <c r="A837" s="2"/>
      <c r="B837" s="2"/>
    </row>
    <row r="838" spans="1:2" x14ac:dyDescent="0.3">
      <c r="A838" s="2"/>
      <c r="B838" s="2"/>
    </row>
    <row r="839" spans="1:2" x14ac:dyDescent="0.3">
      <c r="A839" s="2"/>
      <c r="B839" s="2"/>
    </row>
    <row r="840" spans="1:2" x14ac:dyDescent="0.3">
      <c r="A840" s="2"/>
      <c r="B840" s="2"/>
    </row>
    <row r="841" spans="1:2" x14ac:dyDescent="0.3">
      <c r="A841" s="2"/>
      <c r="B841" s="2"/>
    </row>
    <row r="842" spans="1:2" x14ac:dyDescent="0.3">
      <c r="A842" s="2"/>
      <c r="B842" s="2"/>
    </row>
    <row r="843" spans="1:2" x14ac:dyDescent="0.3">
      <c r="A843" s="2"/>
      <c r="B843" s="2"/>
    </row>
    <row r="844" spans="1:2" x14ac:dyDescent="0.3">
      <c r="A844" s="2"/>
      <c r="B844" s="2"/>
    </row>
    <row r="845" spans="1:2" x14ac:dyDescent="0.3">
      <c r="A845" s="2"/>
      <c r="B845" s="2"/>
    </row>
    <row r="846" spans="1:2" x14ac:dyDescent="0.3">
      <c r="A846" s="2"/>
      <c r="B846" s="2"/>
    </row>
    <row r="847" spans="1:2" x14ac:dyDescent="0.3">
      <c r="A847" s="2"/>
      <c r="B847" s="2"/>
    </row>
    <row r="848" spans="1:2" x14ac:dyDescent="0.3">
      <c r="A848" s="2"/>
      <c r="B848" s="2"/>
    </row>
    <row r="849" spans="1:2" x14ac:dyDescent="0.3">
      <c r="A849" s="2"/>
      <c r="B849" s="2"/>
    </row>
    <row r="850" spans="1:2" x14ac:dyDescent="0.3">
      <c r="A850" s="2"/>
      <c r="B850" s="2"/>
    </row>
    <row r="851" spans="1:2" x14ac:dyDescent="0.3">
      <c r="A851" s="2"/>
      <c r="B851" s="2"/>
    </row>
    <row r="852" spans="1:2" x14ac:dyDescent="0.3">
      <c r="A852" s="2"/>
      <c r="B852" s="2"/>
    </row>
    <row r="853" spans="1:2" x14ac:dyDescent="0.3">
      <c r="A853" s="2"/>
      <c r="B853" s="2"/>
    </row>
    <row r="854" spans="1:2" x14ac:dyDescent="0.3">
      <c r="A854" s="2"/>
      <c r="B854" s="2"/>
    </row>
    <row r="855" spans="1:2" x14ac:dyDescent="0.3">
      <c r="A855" s="2"/>
      <c r="B855" s="2"/>
    </row>
    <row r="856" spans="1:2" x14ac:dyDescent="0.3">
      <c r="A856" s="2"/>
      <c r="B856" s="2"/>
    </row>
    <row r="857" spans="1:2" x14ac:dyDescent="0.3">
      <c r="A857" s="2"/>
      <c r="B857" s="2"/>
    </row>
    <row r="858" spans="1:2" x14ac:dyDescent="0.3">
      <c r="A858" s="2"/>
      <c r="B858" s="2"/>
    </row>
    <row r="859" spans="1:2" x14ac:dyDescent="0.3">
      <c r="A859" s="2"/>
      <c r="B859" s="2"/>
    </row>
    <row r="860" spans="1:2" x14ac:dyDescent="0.3">
      <c r="A860" s="2"/>
      <c r="B860" s="2"/>
    </row>
    <row r="861" spans="1:2" x14ac:dyDescent="0.3">
      <c r="A861" s="2"/>
      <c r="B861" s="2"/>
    </row>
    <row r="862" spans="1:2" x14ac:dyDescent="0.3">
      <c r="A862" s="2"/>
      <c r="B862" s="2"/>
    </row>
    <row r="863" spans="1:2" x14ac:dyDescent="0.3">
      <c r="A863" s="2"/>
      <c r="B863" s="2"/>
    </row>
    <row r="864" spans="1:2" x14ac:dyDescent="0.3">
      <c r="A864" s="2"/>
      <c r="B864" s="2"/>
    </row>
    <row r="865" spans="1:2" x14ac:dyDescent="0.3">
      <c r="A865" s="2"/>
      <c r="B865" s="2"/>
    </row>
    <row r="866" spans="1:2" x14ac:dyDescent="0.3">
      <c r="A866" s="2"/>
      <c r="B866" s="2"/>
    </row>
    <row r="867" spans="1:2" x14ac:dyDescent="0.3">
      <c r="A867" s="2"/>
      <c r="B867" s="2"/>
    </row>
    <row r="868" spans="1:2" x14ac:dyDescent="0.3">
      <c r="A868" s="2"/>
      <c r="B868" s="2"/>
    </row>
    <row r="869" spans="1:2" x14ac:dyDescent="0.3">
      <c r="A869" s="2"/>
      <c r="B869" s="2"/>
    </row>
    <row r="870" spans="1:2" x14ac:dyDescent="0.3">
      <c r="A870" s="2"/>
      <c r="B870" s="2"/>
    </row>
    <row r="871" spans="1:2" x14ac:dyDescent="0.3">
      <c r="A871" s="2"/>
      <c r="B871" s="2"/>
    </row>
    <row r="872" spans="1:2" x14ac:dyDescent="0.3">
      <c r="A872" s="2"/>
      <c r="B872" s="2"/>
    </row>
    <row r="873" spans="1:2" x14ac:dyDescent="0.3">
      <c r="A873" s="2"/>
      <c r="B873" s="2"/>
    </row>
    <row r="874" spans="1:2" x14ac:dyDescent="0.3">
      <c r="A874" s="2"/>
      <c r="B874" s="2"/>
    </row>
    <row r="875" spans="1:2" x14ac:dyDescent="0.3">
      <c r="A875" s="2"/>
      <c r="B875" s="2"/>
    </row>
    <row r="876" spans="1:2" x14ac:dyDescent="0.3">
      <c r="A876" s="2"/>
      <c r="B876" s="2"/>
    </row>
    <row r="877" spans="1:2" x14ac:dyDescent="0.3">
      <c r="A877" s="2"/>
      <c r="B877" s="2"/>
    </row>
    <row r="878" spans="1:2" x14ac:dyDescent="0.3">
      <c r="A878" s="2"/>
      <c r="B878" s="2"/>
    </row>
    <row r="879" spans="1:2" x14ac:dyDescent="0.3">
      <c r="A879" s="2"/>
      <c r="B879" s="2"/>
    </row>
    <row r="880" spans="1:2" x14ac:dyDescent="0.3">
      <c r="A880" s="2"/>
      <c r="B880" s="2"/>
    </row>
    <row r="881" spans="1:2" x14ac:dyDescent="0.3">
      <c r="A881" s="2"/>
      <c r="B881" s="2"/>
    </row>
    <row r="882" spans="1:2" x14ac:dyDescent="0.3">
      <c r="A882" s="2"/>
      <c r="B882" s="2"/>
    </row>
    <row r="883" spans="1:2" x14ac:dyDescent="0.3">
      <c r="A883" s="2"/>
      <c r="B883" s="2"/>
    </row>
    <row r="884" spans="1:2" x14ac:dyDescent="0.3">
      <c r="A884" s="2"/>
      <c r="B884" s="2"/>
    </row>
    <row r="885" spans="1:2" x14ac:dyDescent="0.3">
      <c r="A885" s="2"/>
      <c r="B885" s="2"/>
    </row>
    <row r="886" spans="1:2" x14ac:dyDescent="0.3">
      <c r="A886" s="2"/>
      <c r="B886" s="2"/>
    </row>
    <row r="887" spans="1:2" x14ac:dyDescent="0.3">
      <c r="A887" s="2"/>
      <c r="B887" s="2"/>
    </row>
    <row r="888" spans="1:2" x14ac:dyDescent="0.3">
      <c r="A888" s="2"/>
      <c r="B888" s="2"/>
    </row>
    <row r="889" spans="1:2" x14ac:dyDescent="0.3">
      <c r="A889" s="2"/>
      <c r="B889" s="2"/>
    </row>
    <row r="890" spans="1:2" x14ac:dyDescent="0.3">
      <c r="A890" s="2"/>
      <c r="B890" s="2"/>
    </row>
    <row r="891" spans="1:2" x14ac:dyDescent="0.3">
      <c r="A891" s="2"/>
      <c r="B891" s="2"/>
    </row>
    <row r="892" spans="1:2" x14ac:dyDescent="0.3">
      <c r="A892" s="2"/>
      <c r="B892" s="2"/>
    </row>
    <row r="893" spans="1:2" x14ac:dyDescent="0.3">
      <c r="A893" s="2"/>
      <c r="B893" s="2"/>
    </row>
    <row r="894" spans="1:2" x14ac:dyDescent="0.3">
      <c r="A894" s="2"/>
      <c r="B894" s="2"/>
    </row>
    <row r="895" spans="1:2" x14ac:dyDescent="0.3">
      <c r="A895" s="2"/>
      <c r="B895" s="2"/>
    </row>
    <row r="896" spans="1:2" x14ac:dyDescent="0.3">
      <c r="A896" s="2"/>
      <c r="B896" s="2"/>
    </row>
    <row r="897" spans="1:2" x14ac:dyDescent="0.3">
      <c r="A897" s="2"/>
      <c r="B897" s="2"/>
    </row>
    <row r="898" spans="1:2" x14ac:dyDescent="0.3">
      <c r="A898" s="2"/>
      <c r="B898" s="2"/>
    </row>
    <row r="899" spans="1:2" x14ac:dyDescent="0.3">
      <c r="A899" s="2"/>
      <c r="B899" s="2"/>
    </row>
    <row r="900" spans="1:2" x14ac:dyDescent="0.3">
      <c r="A900" s="2"/>
      <c r="B900" s="2"/>
    </row>
    <row r="901" spans="1:2" x14ac:dyDescent="0.3">
      <c r="A901" s="2"/>
      <c r="B901" s="2"/>
    </row>
    <row r="902" spans="1:2" x14ac:dyDescent="0.3">
      <c r="A902" s="2"/>
      <c r="B902" s="2"/>
    </row>
    <row r="903" spans="1:2" x14ac:dyDescent="0.3">
      <c r="A903" s="2"/>
      <c r="B903" s="2"/>
    </row>
    <row r="904" spans="1:2" x14ac:dyDescent="0.3">
      <c r="A904" s="2"/>
      <c r="B904" s="2"/>
    </row>
    <row r="905" spans="1:2" x14ac:dyDescent="0.3">
      <c r="A905" s="2"/>
      <c r="B905" s="2"/>
    </row>
    <row r="906" spans="1:2" x14ac:dyDescent="0.3">
      <c r="A906" s="2"/>
      <c r="B906" s="2"/>
    </row>
    <row r="907" spans="1:2" x14ac:dyDescent="0.3">
      <c r="A907" s="2"/>
      <c r="B907" s="2"/>
    </row>
    <row r="908" spans="1:2" x14ac:dyDescent="0.3">
      <c r="A908" s="2"/>
      <c r="B908" s="2"/>
    </row>
    <row r="909" spans="1:2" x14ac:dyDescent="0.3">
      <c r="A909" s="2"/>
      <c r="B909" s="2"/>
    </row>
    <row r="910" spans="1:2" x14ac:dyDescent="0.3">
      <c r="A910" s="2"/>
      <c r="B910" s="2"/>
    </row>
    <row r="911" spans="1:2" x14ac:dyDescent="0.3">
      <c r="A911" s="2"/>
      <c r="B911" s="2"/>
    </row>
    <row r="912" spans="1:2" x14ac:dyDescent="0.3">
      <c r="A912" s="2"/>
      <c r="B912" s="2"/>
    </row>
    <row r="913" spans="1:2" x14ac:dyDescent="0.3">
      <c r="A913" s="2"/>
      <c r="B913" s="2"/>
    </row>
    <row r="914" spans="1:2" x14ac:dyDescent="0.3">
      <c r="A914" s="2"/>
      <c r="B914" s="2"/>
    </row>
    <row r="915" spans="1:2" x14ac:dyDescent="0.3">
      <c r="A915" s="2"/>
      <c r="B915" s="2"/>
    </row>
    <row r="916" spans="1:2" x14ac:dyDescent="0.3">
      <c r="A916" s="2"/>
      <c r="B916" s="2"/>
    </row>
    <row r="917" spans="1:2" x14ac:dyDescent="0.3">
      <c r="A917" s="2"/>
      <c r="B917" s="2"/>
    </row>
    <row r="918" spans="1:2" x14ac:dyDescent="0.3">
      <c r="A918" s="2"/>
      <c r="B918" s="2"/>
    </row>
    <row r="919" spans="1:2" x14ac:dyDescent="0.3">
      <c r="A919" s="2"/>
      <c r="B919" s="2"/>
    </row>
    <row r="920" spans="1:2" x14ac:dyDescent="0.3">
      <c r="A920" s="2"/>
      <c r="B920" s="2"/>
    </row>
    <row r="921" spans="1:2" x14ac:dyDescent="0.3">
      <c r="A921" s="2"/>
      <c r="B921" s="2"/>
    </row>
    <row r="922" spans="1:2" x14ac:dyDescent="0.3">
      <c r="A922" s="2"/>
      <c r="B922" s="2"/>
    </row>
    <row r="923" spans="1:2" x14ac:dyDescent="0.3">
      <c r="A923" s="2"/>
      <c r="B923" s="2"/>
    </row>
    <row r="924" spans="1:2" x14ac:dyDescent="0.3">
      <c r="A924" s="2"/>
      <c r="B924" s="2"/>
    </row>
    <row r="925" spans="1:2" x14ac:dyDescent="0.3">
      <c r="A925" s="2"/>
      <c r="B925" s="2"/>
    </row>
    <row r="926" spans="1:2" x14ac:dyDescent="0.3">
      <c r="A926" s="2"/>
      <c r="B926" s="2"/>
    </row>
    <row r="927" spans="1:2" x14ac:dyDescent="0.3">
      <c r="A927" s="2"/>
      <c r="B927" s="2"/>
    </row>
    <row r="928" spans="1:2" x14ac:dyDescent="0.3">
      <c r="A928" s="2"/>
      <c r="B928" s="2"/>
    </row>
    <row r="929" spans="1:2" x14ac:dyDescent="0.3">
      <c r="A929" s="2"/>
      <c r="B929" s="2"/>
    </row>
    <row r="930" spans="1:2" x14ac:dyDescent="0.3">
      <c r="A930" s="2"/>
      <c r="B930" s="2"/>
    </row>
    <row r="931" spans="1:2" x14ac:dyDescent="0.3">
      <c r="A931" s="2"/>
      <c r="B931" s="2"/>
    </row>
    <row r="932" spans="1:2" x14ac:dyDescent="0.3">
      <c r="A932" s="2"/>
      <c r="B932" s="2"/>
    </row>
    <row r="933" spans="1:2" x14ac:dyDescent="0.3">
      <c r="A933" s="2"/>
      <c r="B933" s="2"/>
    </row>
    <row r="934" spans="1:2" x14ac:dyDescent="0.3">
      <c r="A934" s="2"/>
      <c r="B934" s="2"/>
    </row>
    <row r="935" spans="1:2" x14ac:dyDescent="0.3">
      <c r="A935" s="2"/>
      <c r="B935" s="2"/>
    </row>
    <row r="936" spans="1:2" x14ac:dyDescent="0.3">
      <c r="A936" s="2"/>
      <c r="B936" s="2"/>
    </row>
    <row r="937" spans="1:2" x14ac:dyDescent="0.3">
      <c r="A937" s="2"/>
      <c r="B937" s="2"/>
    </row>
    <row r="938" spans="1:2" x14ac:dyDescent="0.3">
      <c r="A938" s="2"/>
      <c r="B938" s="2"/>
    </row>
    <row r="939" spans="1:2" x14ac:dyDescent="0.3">
      <c r="A939" s="2"/>
      <c r="B939" s="2"/>
    </row>
    <row r="940" spans="1:2" x14ac:dyDescent="0.3">
      <c r="A940" s="2"/>
      <c r="B940" s="2"/>
    </row>
    <row r="941" spans="1:2" x14ac:dyDescent="0.3">
      <c r="A941" s="2"/>
      <c r="B941" s="2"/>
    </row>
    <row r="942" spans="1:2" x14ac:dyDescent="0.3">
      <c r="A942" s="2"/>
      <c r="B942" s="2"/>
    </row>
    <row r="943" spans="1:2" x14ac:dyDescent="0.3">
      <c r="A943" s="2"/>
      <c r="B943" s="2"/>
    </row>
    <row r="944" spans="1:2" x14ac:dyDescent="0.3">
      <c r="A944" s="2"/>
      <c r="B944" s="2"/>
    </row>
    <row r="945" spans="1:2" x14ac:dyDescent="0.3">
      <c r="A945" s="2"/>
      <c r="B945" s="2"/>
    </row>
    <row r="946" spans="1:2" x14ac:dyDescent="0.3">
      <c r="A946" s="2"/>
      <c r="B946" s="2"/>
    </row>
    <row r="947" spans="1:2" x14ac:dyDescent="0.3">
      <c r="A947" s="2"/>
      <c r="B947" s="2"/>
    </row>
    <row r="948" spans="1:2" x14ac:dyDescent="0.3">
      <c r="A948" s="2"/>
      <c r="B948" s="2"/>
    </row>
    <row r="949" spans="1:2" x14ac:dyDescent="0.3">
      <c r="A949" s="2"/>
      <c r="B949" s="2"/>
    </row>
    <row r="950" spans="1:2" x14ac:dyDescent="0.3">
      <c r="A950" s="2"/>
      <c r="B950" s="2"/>
    </row>
    <row r="951" spans="1:2" x14ac:dyDescent="0.3">
      <c r="A951" s="2"/>
      <c r="B951" s="2"/>
    </row>
    <row r="952" spans="1:2" x14ac:dyDescent="0.3">
      <c r="A952" s="2"/>
      <c r="B952" s="2"/>
    </row>
    <row r="953" spans="1:2" x14ac:dyDescent="0.3">
      <c r="A953" s="2"/>
      <c r="B953" s="2"/>
    </row>
    <row r="954" spans="1:2" x14ac:dyDescent="0.3">
      <c r="A954" s="2"/>
      <c r="B954" s="2"/>
    </row>
    <row r="955" spans="1:2" x14ac:dyDescent="0.3">
      <c r="A955" s="2"/>
      <c r="B955" s="2"/>
    </row>
    <row r="956" spans="1:2" x14ac:dyDescent="0.3">
      <c r="A956" s="2"/>
      <c r="B956" s="2"/>
    </row>
    <row r="957" spans="1:2" x14ac:dyDescent="0.3">
      <c r="A957" s="2"/>
      <c r="B957" s="2"/>
    </row>
    <row r="958" spans="1:2" x14ac:dyDescent="0.3">
      <c r="A958" s="2"/>
      <c r="B958" s="2"/>
    </row>
    <row r="959" spans="1:2" x14ac:dyDescent="0.3">
      <c r="A959" s="2"/>
      <c r="B959" s="2"/>
    </row>
    <row r="960" spans="1:2" x14ac:dyDescent="0.3">
      <c r="A960" s="2"/>
      <c r="B960" s="2"/>
    </row>
    <row r="961" spans="1:2" x14ac:dyDescent="0.3">
      <c r="A961" s="2"/>
      <c r="B961" s="2"/>
    </row>
    <row r="962" spans="1:2" x14ac:dyDescent="0.3">
      <c r="A962" s="2"/>
      <c r="B962" s="2"/>
    </row>
    <row r="963" spans="1:2" x14ac:dyDescent="0.3">
      <c r="A963" s="2"/>
      <c r="B963" s="2"/>
    </row>
    <row r="964" spans="1:2" x14ac:dyDescent="0.3">
      <c r="A964" s="2"/>
      <c r="B964" s="2"/>
    </row>
    <row r="965" spans="1:2" x14ac:dyDescent="0.3">
      <c r="A965" s="2"/>
      <c r="B965" s="2"/>
    </row>
    <row r="966" spans="1:2" x14ac:dyDescent="0.3">
      <c r="A966" s="2"/>
      <c r="B966" s="2"/>
    </row>
    <row r="967" spans="1:2" x14ac:dyDescent="0.3">
      <c r="A967" s="2"/>
      <c r="B967" s="2"/>
    </row>
    <row r="968" spans="1:2" x14ac:dyDescent="0.3">
      <c r="A968" s="2"/>
      <c r="B968" s="2"/>
    </row>
    <row r="969" spans="1:2" x14ac:dyDescent="0.3">
      <c r="A969" s="2"/>
      <c r="B969" s="2"/>
    </row>
    <row r="970" spans="1:2" x14ac:dyDescent="0.3">
      <c r="A970" s="2"/>
      <c r="B970" s="2"/>
    </row>
    <row r="971" spans="1:2" x14ac:dyDescent="0.3">
      <c r="A971" s="2"/>
      <c r="B971" s="2"/>
    </row>
    <row r="972" spans="1:2" x14ac:dyDescent="0.3">
      <c r="A972" s="2"/>
      <c r="B972" s="2"/>
    </row>
    <row r="973" spans="1:2" x14ac:dyDescent="0.3">
      <c r="A973" s="2"/>
      <c r="B973" s="2"/>
    </row>
    <row r="974" spans="1:2" x14ac:dyDescent="0.3">
      <c r="A974" s="2"/>
      <c r="B974" s="2"/>
    </row>
    <row r="975" spans="1:2" x14ac:dyDescent="0.3">
      <c r="A975" s="2"/>
      <c r="B975" s="2"/>
    </row>
    <row r="976" spans="1:2" x14ac:dyDescent="0.3">
      <c r="A976" s="2"/>
      <c r="B976" s="2"/>
    </row>
    <row r="977" spans="1:2" x14ac:dyDescent="0.3">
      <c r="A977" s="2"/>
      <c r="B977" s="2"/>
    </row>
    <row r="978" spans="1:2" x14ac:dyDescent="0.3">
      <c r="A978" s="2"/>
      <c r="B978" s="2"/>
    </row>
    <row r="979" spans="1:2" x14ac:dyDescent="0.3">
      <c r="A979" s="2"/>
      <c r="B979" s="2"/>
    </row>
    <row r="980" spans="1:2" x14ac:dyDescent="0.3">
      <c r="A980" s="2"/>
      <c r="B980" s="2"/>
    </row>
    <row r="981" spans="1:2" x14ac:dyDescent="0.3">
      <c r="A981" s="2"/>
      <c r="B981" s="2"/>
    </row>
    <row r="982" spans="1:2" x14ac:dyDescent="0.3">
      <c r="A982" s="2"/>
      <c r="B982" s="2"/>
    </row>
    <row r="983" spans="1:2" x14ac:dyDescent="0.3">
      <c r="A983" s="2"/>
      <c r="B983" s="2"/>
    </row>
    <row r="984" spans="1:2" x14ac:dyDescent="0.3">
      <c r="A984" s="2"/>
      <c r="B984" s="2"/>
    </row>
    <row r="985" spans="1:2" x14ac:dyDescent="0.3">
      <c r="A985" s="2"/>
      <c r="B985" s="2"/>
    </row>
    <row r="986" spans="1:2" x14ac:dyDescent="0.3">
      <c r="A986" s="2"/>
      <c r="B986" s="2"/>
    </row>
    <row r="987" spans="1:2" x14ac:dyDescent="0.3">
      <c r="A987" s="2"/>
      <c r="B987" s="2"/>
    </row>
    <row r="988" spans="1:2" x14ac:dyDescent="0.3">
      <c r="A988" s="2"/>
      <c r="B988" s="2"/>
    </row>
    <row r="989" spans="1:2" x14ac:dyDescent="0.3">
      <c r="A989" s="2"/>
      <c r="B989" s="2"/>
    </row>
    <row r="990" spans="1:2" x14ac:dyDescent="0.3">
      <c r="A990" s="2"/>
      <c r="B990" s="2"/>
    </row>
    <row r="991" spans="1:2" x14ac:dyDescent="0.3">
      <c r="A991" s="2"/>
      <c r="B991" s="2"/>
    </row>
    <row r="992" spans="1:2" x14ac:dyDescent="0.3">
      <c r="A992" s="2"/>
      <c r="B992" s="2"/>
    </row>
    <row r="993" spans="1:2" x14ac:dyDescent="0.3">
      <c r="A993" s="2"/>
      <c r="B993" s="2"/>
    </row>
    <row r="994" spans="1:2" x14ac:dyDescent="0.3">
      <c r="A994" s="2"/>
      <c r="B994" s="2"/>
    </row>
    <row r="995" spans="1:2" x14ac:dyDescent="0.3">
      <c r="A995" s="2"/>
      <c r="B995" s="2"/>
    </row>
    <row r="996" spans="1:2" x14ac:dyDescent="0.3">
      <c r="A996" s="2"/>
      <c r="B996" s="2"/>
    </row>
    <row r="997" spans="1:2" x14ac:dyDescent="0.3">
      <c r="A997" s="2"/>
      <c r="B997" s="2"/>
    </row>
    <row r="998" spans="1:2" x14ac:dyDescent="0.3">
      <c r="A998" s="2"/>
      <c r="B998" s="2"/>
    </row>
    <row r="999" spans="1:2" x14ac:dyDescent="0.3">
      <c r="A999" s="2"/>
      <c r="B999" s="2"/>
    </row>
    <row r="1000" spans="1:2" x14ac:dyDescent="0.3">
      <c r="A1000" s="2"/>
      <c r="B1000" s="2"/>
    </row>
    <row r="1001" spans="1:2" x14ac:dyDescent="0.3">
      <c r="A1001" s="2"/>
      <c r="B1001" s="2"/>
    </row>
    <row r="1002" spans="1:2" x14ac:dyDescent="0.3">
      <c r="A1002" s="2"/>
      <c r="B1002" s="2"/>
    </row>
    <row r="1003" spans="1:2" x14ac:dyDescent="0.3">
      <c r="A1003" s="2"/>
      <c r="B1003" s="2"/>
    </row>
    <row r="1004" spans="1:2" x14ac:dyDescent="0.3">
      <c r="A1004" s="2"/>
      <c r="B1004" s="2"/>
    </row>
    <row r="1005" spans="1:2" x14ac:dyDescent="0.3">
      <c r="A1005" s="2"/>
      <c r="B1005" s="2"/>
    </row>
    <row r="1006" spans="1:2" x14ac:dyDescent="0.3">
      <c r="A1006" s="2"/>
      <c r="B1006" s="2"/>
    </row>
    <row r="1007" spans="1:2" x14ac:dyDescent="0.3">
      <c r="A1007" s="2"/>
      <c r="B1007" s="2"/>
    </row>
    <row r="1008" spans="1:2" x14ac:dyDescent="0.3">
      <c r="A1008" s="2"/>
      <c r="B1008" s="2"/>
    </row>
    <row r="1009" spans="1:2" x14ac:dyDescent="0.3">
      <c r="A1009" s="2"/>
      <c r="B1009" s="2"/>
    </row>
    <row r="1010" spans="1:2" x14ac:dyDescent="0.3">
      <c r="A1010" s="2"/>
      <c r="B1010" s="2"/>
    </row>
    <row r="1011" spans="1:2" x14ac:dyDescent="0.3">
      <c r="A1011" s="2"/>
      <c r="B1011" s="2"/>
    </row>
    <row r="1012" spans="1:2" x14ac:dyDescent="0.3">
      <c r="A1012" s="2"/>
      <c r="B1012" s="2"/>
    </row>
    <row r="1013" spans="1:2" x14ac:dyDescent="0.3">
      <c r="A1013" s="2"/>
      <c r="B1013" s="2"/>
    </row>
    <row r="1014" spans="1:2" x14ac:dyDescent="0.3">
      <c r="A1014" s="2"/>
      <c r="B1014" s="2"/>
    </row>
    <row r="1015" spans="1:2" x14ac:dyDescent="0.3">
      <c r="A1015" s="2"/>
      <c r="B1015" s="2"/>
    </row>
    <row r="1016" spans="1:2" x14ac:dyDescent="0.3">
      <c r="A1016" s="2"/>
      <c r="B1016" s="2"/>
    </row>
    <row r="1017" spans="1:2" x14ac:dyDescent="0.3">
      <c r="A1017" s="2"/>
      <c r="B1017" s="2"/>
    </row>
    <row r="1018" spans="1:2" x14ac:dyDescent="0.3">
      <c r="A1018" s="2"/>
      <c r="B1018" s="2"/>
    </row>
    <row r="1019" spans="1:2" x14ac:dyDescent="0.3">
      <c r="A1019" s="2"/>
      <c r="B1019" s="2"/>
    </row>
    <row r="1020" spans="1:2" x14ac:dyDescent="0.3">
      <c r="A1020" s="2"/>
      <c r="B1020" s="2"/>
    </row>
    <row r="1021" spans="1:2" x14ac:dyDescent="0.3">
      <c r="A1021" s="2"/>
      <c r="B1021" s="2"/>
    </row>
    <row r="1022" spans="1:2" x14ac:dyDescent="0.3">
      <c r="A1022" s="2"/>
      <c r="B1022" s="2"/>
    </row>
    <row r="1023" spans="1:2" x14ac:dyDescent="0.3">
      <c r="A1023" s="2"/>
      <c r="B1023" s="2"/>
    </row>
    <row r="1024" spans="1:2" x14ac:dyDescent="0.3">
      <c r="A1024" s="2"/>
      <c r="B1024" s="2"/>
    </row>
    <row r="1025" spans="1:2" x14ac:dyDescent="0.3">
      <c r="A1025" s="2"/>
      <c r="B1025" s="2"/>
    </row>
    <row r="1026" spans="1:2" x14ac:dyDescent="0.3">
      <c r="A1026" s="2"/>
      <c r="B1026" s="2"/>
    </row>
    <row r="1027" spans="1:2" x14ac:dyDescent="0.3">
      <c r="A1027" s="2"/>
      <c r="B1027" s="2"/>
    </row>
    <row r="1028" spans="1:2" x14ac:dyDescent="0.3">
      <c r="A1028" s="2"/>
      <c r="B1028" s="2"/>
    </row>
    <row r="1029" spans="1:2" x14ac:dyDescent="0.3">
      <c r="A1029" s="2"/>
      <c r="B1029" s="2"/>
    </row>
    <row r="1030" spans="1:2" x14ac:dyDescent="0.3">
      <c r="A1030" s="2"/>
      <c r="B1030" s="2"/>
    </row>
    <row r="1031" spans="1:2" x14ac:dyDescent="0.3">
      <c r="A1031" s="2"/>
      <c r="B1031" s="2"/>
    </row>
    <row r="1032" spans="1:2" x14ac:dyDescent="0.3">
      <c r="A1032" s="2"/>
      <c r="B1032" s="2"/>
    </row>
    <row r="1033" spans="1:2" x14ac:dyDescent="0.3">
      <c r="A1033" s="2"/>
      <c r="B1033" s="2"/>
    </row>
    <row r="1034" spans="1:2" x14ac:dyDescent="0.3">
      <c r="A1034" s="2"/>
      <c r="B1034" s="2"/>
    </row>
    <row r="1035" spans="1:2" x14ac:dyDescent="0.3">
      <c r="A1035" s="2"/>
      <c r="B1035" s="2"/>
    </row>
    <row r="1036" spans="1:2" x14ac:dyDescent="0.3">
      <c r="A1036" s="2"/>
      <c r="B1036" s="2"/>
    </row>
    <row r="1037" spans="1:2" x14ac:dyDescent="0.3">
      <c r="A1037" s="2"/>
      <c r="B1037" s="2"/>
    </row>
    <row r="1038" spans="1:2" x14ac:dyDescent="0.3">
      <c r="A1038" s="2"/>
      <c r="B1038" s="2"/>
    </row>
    <row r="1039" spans="1:2" x14ac:dyDescent="0.3">
      <c r="A1039" s="2"/>
      <c r="B1039" s="2"/>
    </row>
    <row r="1040" spans="1:2" x14ac:dyDescent="0.3">
      <c r="A1040" s="2"/>
      <c r="B1040" s="2"/>
    </row>
    <row r="1041" spans="1:2" x14ac:dyDescent="0.3">
      <c r="A1041" s="2"/>
      <c r="B1041" s="2"/>
    </row>
    <row r="1042" spans="1:2" x14ac:dyDescent="0.3">
      <c r="A1042" s="2"/>
      <c r="B1042" s="2"/>
    </row>
    <row r="1043" spans="1:2" x14ac:dyDescent="0.3">
      <c r="A1043" s="2"/>
      <c r="B1043" s="2"/>
    </row>
    <row r="1044" spans="1:2" x14ac:dyDescent="0.3">
      <c r="A1044" s="2"/>
      <c r="B1044" s="2"/>
    </row>
    <row r="1045" spans="1:2" x14ac:dyDescent="0.3">
      <c r="A1045" s="2"/>
      <c r="B1045" s="2"/>
    </row>
    <row r="1046" spans="1:2" x14ac:dyDescent="0.3">
      <c r="A1046" s="2"/>
      <c r="B1046" s="2"/>
    </row>
    <row r="1047" spans="1:2" x14ac:dyDescent="0.3">
      <c r="A1047" s="2"/>
      <c r="B1047" s="2"/>
    </row>
    <row r="1048" spans="1:2" x14ac:dyDescent="0.3">
      <c r="A1048" s="2"/>
      <c r="B1048" s="2"/>
    </row>
    <row r="1049" spans="1:2" x14ac:dyDescent="0.3">
      <c r="A1049" s="2"/>
      <c r="B1049" s="2"/>
    </row>
    <row r="1050" spans="1:2" x14ac:dyDescent="0.3">
      <c r="A1050" s="2"/>
      <c r="B1050" s="2"/>
    </row>
    <row r="1051" spans="1:2" x14ac:dyDescent="0.3">
      <c r="A1051" s="2"/>
      <c r="B1051" s="2"/>
    </row>
    <row r="1052" spans="1:2" x14ac:dyDescent="0.3">
      <c r="A1052" s="2"/>
      <c r="B1052" s="2"/>
    </row>
    <row r="1053" spans="1:2" x14ac:dyDescent="0.3">
      <c r="A1053" s="2"/>
      <c r="B1053" s="2"/>
    </row>
    <row r="1054" spans="1:2" x14ac:dyDescent="0.3">
      <c r="A1054" s="2"/>
      <c r="B1054" s="2"/>
    </row>
    <row r="1055" spans="1:2" x14ac:dyDescent="0.3">
      <c r="A1055" s="2"/>
      <c r="B1055" s="2"/>
    </row>
    <row r="1056" spans="1:2" x14ac:dyDescent="0.3">
      <c r="A1056" s="2"/>
      <c r="B1056" s="2"/>
    </row>
    <row r="1057" spans="1:2" x14ac:dyDescent="0.3">
      <c r="A1057" s="2"/>
      <c r="B1057" s="2"/>
    </row>
    <row r="1058" spans="1:2" x14ac:dyDescent="0.3">
      <c r="A1058" s="2"/>
      <c r="B1058" s="2"/>
    </row>
    <row r="1059" spans="1:2" x14ac:dyDescent="0.3">
      <c r="A1059" s="2"/>
      <c r="B1059" s="2"/>
    </row>
    <row r="1060" spans="1:2" x14ac:dyDescent="0.3">
      <c r="A1060" s="2"/>
      <c r="B1060" s="2"/>
    </row>
    <row r="1061" spans="1:2" x14ac:dyDescent="0.3">
      <c r="A1061" s="2"/>
      <c r="B1061" s="2"/>
    </row>
    <row r="1062" spans="1:2" x14ac:dyDescent="0.3">
      <c r="A1062" s="2"/>
      <c r="B1062" s="2"/>
    </row>
    <row r="1063" spans="1:2" x14ac:dyDescent="0.3">
      <c r="A1063" s="2"/>
      <c r="B1063" s="2"/>
    </row>
    <row r="1064" spans="1:2" x14ac:dyDescent="0.3">
      <c r="A1064" s="2"/>
      <c r="B1064" s="2"/>
    </row>
    <row r="1065" spans="1:2" x14ac:dyDescent="0.3">
      <c r="A1065" s="2"/>
      <c r="B1065" s="2"/>
    </row>
    <row r="1066" spans="1:2" x14ac:dyDescent="0.3">
      <c r="A1066" s="2"/>
      <c r="B1066" s="2"/>
    </row>
    <row r="1067" spans="1:2" x14ac:dyDescent="0.3">
      <c r="A1067" s="2"/>
      <c r="B1067" s="2"/>
    </row>
    <row r="1068" spans="1:2" x14ac:dyDescent="0.3">
      <c r="A1068" s="2"/>
      <c r="B1068" s="2"/>
    </row>
    <row r="1069" spans="1:2" x14ac:dyDescent="0.3">
      <c r="A1069" s="2"/>
      <c r="B1069" s="2"/>
    </row>
    <row r="1070" spans="1:2" x14ac:dyDescent="0.3">
      <c r="A1070" s="2"/>
      <c r="B1070" s="2"/>
    </row>
    <row r="1071" spans="1:2" x14ac:dyDescent="0.3">
      <c r="A1071" s="2"/>
      <c r="B1071" s="2"/>
    </row>
    <row r="1072" spans="1:2" x14ac:dyDescent="0.3">
      <c r="A1072" s="2"/>
      <c r="B1072" s="2"/>
    </row>
    <row r="1073" spans="1:2" x14ac:dyDescent="0.3">
      <c r="A1073" s="2"/>
      <c r="B1073" s="2"/>
    </row>
    <row r="1074" spans="1:2" x14ac:dyDescent="0.3">
      <c r="A1074" s="2"/>
      <c r="B1074" s="2"/>
    </row>
    <row r="1075" spans="1:2" x14ac:dyDescent="0.3">
      <c r="A1075" s="2"/>
      <c r="B1075" s="2"/>
    </row>
    <row r="1076" spans="1:2" x14ac:dyDescent="0.3">
      <c r="A1076" s="2"/>
      <c r="B1076" s="2"/>
    </row>
    <row r="1077" spans="1:2" x14ac:dyDescent="0.3">
      <c r="A1077" s="2"/>
      <c r="B1077" s="2"/>
    </row>
    <row r="1078" spans="1:2" x14ac:dyDescent="0.3">
      <c r="A1078" s="2"/>
      <c r="B1078" s="2"/>
    </row>
    <row r="1079" spans="1:2" x14ac:dyDescent="0.3">
      <c r="A1079" s="2"/>
      <c r="B1079" s="2"/>
    </row>
    <row r="1080" spans="1:2" x14ac:dyDescent="0.3">
      <c r="A1080" s="2"/>
      <c r="B1080" s="2"/>
    </row>
    <row r="1081" spans="1:2" x14ac:dyDescent="0.3">
      <c r="A1081" s="2"/>
      <c r="B1081" s="2"/>
    </row>
    <row r="1082" spans="1:2" x14ac:dyDescent="0.3">
      <c r="A1082" s="2"/>
      <c r="B1082" s="2"/>
    </row>
    <row r="1083" spans="1:2" x14ac:dyDescent="0.3">
      <c r="A1083" s="2"/>
      <c r="B1083" s="2"/>
    </row>
    <row r="1084" spans="1:2" x14ac:dyDescent="0.3">
      <c r="A1084" s="2"/>
      <c r="B1084" s="2"/>
    </row>
    <row r="1085" spans="1:2" x14ac:dyDescent="0.3">
      <c r="A1085" s="2"/>
      <c r="B1085" s="2"/>
    </row>
    <row r="1086" spans="1:2" x14ac:dyDescent="0.3">
      <c r="A1086" s="2"/>
      <c r="B1086" s="2"/>
    </row>
    <row r="1087" spans="1:2" x14ac:dyDescent="0.3">
      <c r="A1087" s="2"/>
      <c r="B1087" s="2"/>
    </row>
    <row r="1088" spans="1:2" x14ac:dyDescent="0.3">
      <c r="A1088" s="2"/>
      <c r="B1088" s="2"/>
    </row>
    <row r="1089" spans="1:2" x14ac:dyDescent="0.3">
      <c r="A1089" s="2"/>
      <c r="B1089" s="2"/>
    </row>
    <row r="1090" spans="1:2" x14ac:dyDescent="0.3">
      <c r="A1090" s="2"/>
      <c r="B1090" s="2"/>
    </row>
    <row r="1091" spans="1:2" x14ac:dyDescent="0.3">
      <c r="A1091" s="2"/>
      <c r="B1091" s="2"/>
    </row>
    <row r="1092" spans="1:2" x14ac:dyDescent="0.3">
      <c r="A1092" s="2"/>
      <c r="B1092" s="2"/>
    </row>
    <row r="1093" spans="1:2" x14ac:dyDescent="0.3">
      <c r="A1093" s="2"/>
      <c r="B1093" s="2"/>
    </row>
    <row r="1094" spans="1:2" x14ac:dyDescent="0.3">
      <c r="A1094" s="2"/>
      <c r="B1094" s="2"/>
    </row>
    <row r="1095" spans="1:2" x14ac:dyDescent="0.3">
      <c r="A1095" s="2"/>
      <c r="B1095" s="2"/>
    </row>
    <row r="1096" spans="1:2" x14ac:dyDescent="0.3">
      <c r="A1096" s="2"/>
      <c r="B1096" s="2"/>
    </row>
    <row r="1097" spans="1:2" x14ac:dyDescent="0.3">
      <c r="A1097" s="2"/>
      <c r="B1097" s="2"/>
    </row>
    <row r="1098" spans="1:2" x14ac:dyDescent="0.3">
      <c r="A1098" s="2"/>
      <c r="B1098" s="2"/>
    </row>
    <row r="1099" spans="1:2" x14ac:dyDescent="0.3">
      <c r="A1099" s="2"/>
      <c r="B1099" s="2"/>
    </row>
    <row r="1100" spans="1:2" x14ac:dyDescent="0.3">
      <c r="A1100" s="2"/>
      <c r="B1100" s="2"/>
    </row>
    <row r="1101" spans="1:2" x14ac:dyDescent="0.3">
      <c r="A1101" s="2"/>
      <c r="B1101" s="2"/>
    </row>
    <row r="1102" spans="1:2" x14ac:dyDescent="0.3">
      <c r="A1102" s="2"/>
      <c r="B1102" s="2"/>
    </row>
    <row r="1103" spans="1:2" x14ac:dyDescent="0.3">
      <c r="A1103" s="2"/>
      <c r="B1103" s="2"/>
    </row>
    <row r="1104" spans="1:2" x14ac:dyDescent="0.3">
      <c r="A1104" s="2"/>
      <c r="B1104" s="2"/>
    </row>
    <row r="1105" spans="1:2" x14ac:dyDescent="0.3">
      <c r="A1105" s="2"/>
      <c r="B1105" s="2"/>
    </row>
    <row r="1106" spans="1:2" x14ac:dyDescent="0.3">
      <c r="A1106" s="2"/>
      <c r="B1106" s="2"/>
    </row>
    <row r="1107" spans="1:2" x14ac:dyDescent="0.3">
      <c r="A1107" s="2"/>
      <c r="B1107" s="2"/>
    </row>
    <row r="1108" spans="1:2" x14ac:dyDescent="0.3">
      <c r="A1108" s="2"/>
      <c r="B1108" s="2"/>
    </row>
    <row r="1109" spans="1:2" x14ac:dyDescent="0.3">
      <c r="A1109" s="2"/>
      <c r="B1109" s="2"/>
    </row>
    <row r="1110" spans="1:2" x14ac:dyDescent="0.3">
      <c r="A1110" s="2"/>
      <c r="B1110" s="2"/>
    </row>
    <row r="1111" spans="1:2" x14ac:dyDescent="0.3">
      <c r="A1111" s="2"/>
      <c r="B1111" s="2"/>
    </row>
    <row r="1112" spans="1:2" x14ac:dyDescent="0.3">
      <c r="A1112" s="2"/>
      <c r="B1112" s="2"/>
    </row>
    <row r="1113" spans="1:2" x14ac:dyDescent="0.3">
      <c r="A1113" s="2"/>
      <c r="B1113" s="2"/>
    </row>
    <row r="1114" spans="1:2" x14ac:dyDescent="0.3">
      <c r="A1114" s="2"/>
      <c r="B1114" s="2"/>
    </row>
    <row r="1115" spans="1:2" x14ac:dyDescent="0.3">
      <c r="A1115" s="2"/>
      <c r="B1115" s="2"/>
    </row>
    <row r="1116" spans="1:2" x14ac:dyDescent="0.3">
      <c r="A1116" s="2"/>
      <c r="B1116" s="2"/>
    </row>
    <row r="1117" spans="1:2" x14ac:dyDescent="0.3">
      <c r="A1117" s="2"/>
      <c r="B1117" s="2"/>
    </row>
    <row r="1118" spans="1:2" x14ac:dyDescent="0.3">
      <c r="A1118" s="2"/>
      <c r="B1118" s="2"/>
    </row>
    <row r="1119" spans="1:2" x14ac:dyDescent="0.3">
      <c r="A1119" s="2"/>
      <c r="B1119" s="2"/>
    </row>
    <row r="1120" spans="1:2" x14ac:dyDescent="0.3">
      <c r="A1120" s="2"/>
      <c r="B1120" s="2"/>
    </row>
    <row r="1121" spans="1:2" x14ac:dyDescent="0.3">
      <c r="A1121" s="2"/>
      <c r="B1121" s="2"/>
    </row>
    <row r="1122" spans="1:2" x14ac:dyDescent="0.3">
      <c r="A1122" s="2"/>
      <c r="B1122" s="2"/>
    </row>
    <row r="1123" spans="1:2" x14ac:dyDescent="0.3">
      <c r="A1123" s="2"/>
      <c r="B1123" s="2"/>
    </row>
    <row r="1124" spans="1:2" x14ac:dyDescent="0.3">
      <c r="A1124" s="2"/>
      <c r="B1124" s="2"/>
    </row>
    <row r="1125" spans="1:2" x14ac:dyDescent="0.3">
      <c r="A1125" s="2"/>
      <c r="B1125" s="2"/>
    </row>
    <row r="1126" spans="1:2" x14ac:dyDescent="0.3">
      <c r="A1126" s="2"/>
      <c r="B1126" s="2"/>
    </row>
    <row r="1127" spans="1:2" x14ac:dyDescent="0.3">
      <c r="A1127" s="2"/>
      <c r="B1127" s="2"/>
    </row>
    <row r="1128" spans="1:2" x14ac:dyDescent="0.3">
      <c r="A1128" s="2"/>
      <c r="B1128" s="2"/>
    </row>
    <row r="1129" spans="1:2" x14ac:dyDescent="0.3">
      <c r="A1129" s="2"/>
      <c r="B1129" s="2"/>
    </row>
    <row r="1130" spans="1:2" x14ac:dyDescent="0.3">
      <c r="A1130" s="2"/>
      <c r="B1130" s="2"/>
    </row>
    <row r="1131" spans="1:2" x14ac:dyDescent="0.3">
      <c r="A1131" s="2"/>
      <c r="B1131" s="2"/>
    </row>
    <row r="1132" spans="1:2" x14ac:dyDescent="0.3">
      <c r="A1132" s="2"/>
      <c r="B1132" s="2"/>
    </row>
    <row r="1133" spans="1:2" x14ac:dyDescent="0.3">
      <c r="A1133" s="2"/>
      <c r="B1133" s="2"/>
    </row>
    <row r="1134" spans="1:2" x14ac:dyDescent="0.3">
      <c r="A1134" s="2"/>
      <c r="B1134" s="2"/>
    </row>
    <row r="1135" spans="1:2" x14ac:dyDescent="0.3">
      <c r="A1135" s="2"/>
      <c r="B1135" s="2"/>
    </row>
    <row r="1136" spans="1:2" x14ac:dyDescent="0.3">
      <c r="A1136" s="2"/>
      <c r="B1136" s="2"/>
    </row>
    <row r="1137" spans="1:2" x14ac:dyDescent="0.3">
      <c r="A1137" s="2"/>
      <c r="B1137" s="2"/>
    </row>
    <row r="1138" spans="1:2" x14ac:dyDescent="0.3">
      <c r="A1138" s="2"/>
      <c r="B1138" s="2"/>
    </row>
    <row r="1139" spans="1:2" x14ac:dyDescent="0.3">
      <c r="A1139" s="2"/>
      <c r="B1139" s="2"/>
    </row>
    <row r="1140" spans="1:2" x14ac:dyDescent="0.3">
      <c r="A1140" s="2"/>
      <c r="B1140" s="2"/>
    </row>
    <row r="1141" spans="1:2" x14ac:dyDescent="0.3">
      <c r="A1141" s="2"/>
      <c r="B1141" s="2"/>
    </row>
    <row r="1142" spans="1:2" x14ac:dyDescent="0.3">
      <c r="A1142" s="2"/>
      <c r="B1142" s="2"/>
    </row>
    <row r="1143" spans="1:2" x14ac:dyDescent="0.3">
      <c r="A1143" s="2"/>
      <c r="B1143" s="2"/>
    </row>
    <row r="1144" spans="1:2" x14ac:dyDescent="0.3">
      <c r="A1144" s="2"/>
      <c r="B1144" s="2"/>
    </row>
    <row r="1145" spans="1:2" x14ac:dyDescent="0.3">
      <c r="A1145" s="2"/>
      <c r="B1145" s="2"/>
    </row>
    <row r="1146" spans="1:2" x14ac:dyDescent="0.3">
      <c r="A1146" s="2"/>
      <c r="B1146" s="2"/>
    </row>
    <row r="1147" spans="1:2" x14ac:dyDescent="0.3">
      <c r="A1147" s="2"/>
      <c r="B1147" s="2"/>
    </row>
    <row r="1148" spans="1:2" x14ac:dyDescent="0.3">
      <c r="A1148" s="2"/>
      <c r="B1148" s="2"/>
    </row>
    <row r="1149" spans="1:2" x14ac:dyDescent="0.3">
      <c r="A1149" s="2"/>
      <c r="B1149" s="2"/>
    </row>
    <row r="1150" spans="1:2" x14ac:dyDescent="0.3">
      <c r="A1150" s="2"/>
      <c r="B1150" s="2"/>
    </row>
    <row r="1151" spans="1:2" x14ac:dyDescent="0.3">
      <c r="A1151" s="2"/>
      <c r="B1151" s="2"/>
    </row>
    <row r="1152" spans="1:2" x14ac:dyDescent="0.3">
      <c r="A1152" s="2"/>
      <c r="B1152" s="2"/>
    </row>
    <row r="1153" spans="1:2" x14ac:dyDescent="0.3">
      <c r="A1153" s="2"/>
      <c r="B1153" s="2"/>
    </row>
    <row r="1154" spans="1:2" x14ac:dyDescent="0.3">
      <c r="A1154" s="2"/>
      <c r="B1154" s="2"/>
    </row>
    <row r="1155" spans="1:2" x14ac:dyDescent="0.3">
      <c r="A1155" s="2"/>
      <c r="B1155" s="2"/>
    </row>
    <row r="1156" spans="1:2" x14ac:dyDescent="0.3">
      <c r="A1156" s="2"/>
      <c r="B1156" s="2"/>
    </row>
    <row r="1157" spans="1:2" x14ac:dyDescent="0.3">
      <c r="A1157" s="2"/>
      <c r="B1157" s="2"/>
    </row>
    <row r="1158" spans="1:2" x14ac:dyDescent="0.3">
      <c r="A1158" s="2"/>
      <c r="B1158" s="2"/>
    </row>
    <row r="1159" spans="1:2" x14ac:dyDescent="0.3">
      <c r="A1159" s="2"/>
      <c r="B1159" s="2"/>
    </row>
    <row r="1160" spans="1:2" x14ac:dyDescent="0.3">
      <c r="A1160" s="2"/>
      <c r="B1160" s="2"/>
    </row>
    <row r="1161" spans="1:2" x14ac:dyDescent="0.3">
      <c r="A1161" s="2"/>
      <c r="B1161" s="2"/>
    </row>
    <row r="1162" spans="1:2" x14ac:dyDescent="0.3">
      <c r="A1162" s="2"/>
      <c r="B1162" s="2"/>
    </row>
    <row r="1163" spans="1:2" x14ac:dyDescent="0.3">
      <c r="A1163" s="2"/>
      <c r="B1163" s="2"/>
    </row>
    <row r="1164" spans="1:2" x14ac:dyDescent="0.3">
      <c r="A1164" s="2"/>
      <c r="B1164" s="2"/>
    </row>
    <row r="1165" spans="1:2" x14ac:dyDescent="0.3">
      <c r="A1165" s="2"/>
      <c r="B1165" s="2"/>
    </row>
    <row r="1166" spans="1:2" x14ac:dyDescent="0.3">
      <c r="A1166" s="2"/>
      <c r="B1166" s="2"/>
    </row>
    <row r="1167" spans="1:2" x14ac:dyDescent="0.3">
      <c r="A1167" s="2"/>
      <c r="B1167" s="2"/>
    </row>
    <row r="1168" spans="1:2" x14ac:dyDescent="0.3">
      <c r="A1168" s="2"/>
      <c r="B1168" s="2"/>
    </row>
    <row r="1169" spans="1:2" x14ac:dyDescent="0.3">
      <c r="A1169" s="2"/>
      <c r="B1169" s="2"/>
    </row>
    <row r="1170" spans="1:2" x14ac:dyDescent="0.3">
      <c r="A1170" s="2"/>
      <c r="B1170" s="2"/>
    </row>
    <row r="1171" spans="1:2" x14ac:dyDescent="0.3">
      <c r="A1171" s="2"/>
      <c r="B1171" s="2"/>
    </row>
    <row r="1172" spans="1:2" x14ac:dyDescent="0.3">
      <c r="A1172" s="2"/>
      <c r="B1172" s="2"/>
    </row>
    <row r="1173" spans="1:2" x14ac:dyDescent="0.3">
      <c r="A1173" s="2"/>
      <c r="B1173" s="2"/>
    </row>
    <row r="1174" spans="1:2" x14ac:dyDescent="0.3">
      <c r="A1174" s="2"/>
      <c r="B1174" s="2"/>
    </row>
    <row r="1175" spans="1:2" x14ac:dyDescent="0.3">
      <c r="A1175" s="2"/>
      <c r="B1175" s="2"/>
    </row>
    <row r="1176" spans="1:2" x14ac:dyDescent="0.3">
      <c r="A1176" s="2"/>
      <c r="B1176" s="2"/>
    </row>
    <row r="1177" spans="1:2" x14ac:dyDescent="0.3">
      <c r="A1177" s="2"/>
      <c r="B1177" s="2"/>
    </row>
    <row r="1178" spans="1:2" x14ac:dyDescent="0.3">
      <c r="A1178" s="2"/>
      <c r="B1178" s="2"/>
    </row>
    <row r="1179" spans="1:2" x14ac:dyDescent="0.3">
      <c r="A1179" s="2"/>
      <c r="B1179" s="2"/>
    </row>
    <row r="1180" spans="1:2" x14ac:dyDescent="0.3">
      <c r="A1180" s="2"/>
      <c r="B1180" s="2"/>
    </row>
    <row r="1181" spans="1:2" x14ac:dyDescent="0.3">
      <c r="A1181" s="2"/>
      <c r="B1181" s="2"/>
    </row>
    <row r="1182" spans="1:2" x14ac:dyDescent="0.3">
      <c r="A1182" s="2"/>
      <c r="B1182" s="2"/>
    </row>
    <row r="1183" spans="1:2" x14ac:dyDescent="0.3">
      <c r="A1183" s="2"/>
      <c r="B1183" s="2"/>
    </row>
    <row r="1184" spans="1:2" x14ac:dyDescent="0.3">
      <c r="A1184" s="2"/>
      <c r="B1184" s="2"/>
    </row>
    <row r="1185" spans="1:2" x14ac:dyDescent="0.3">
      <c r="A1185" s="2"/>
      <c r="B1185" s="2"/>
    </row>
    <row r="1186" spans="1:2" x14ac:dyDescent="0.3">
      <c r="A1186" s="2"/>
      <c r="B1186" s="2"/>
    </row>
    <row r="1187" spans="1:2" x14ac:dyDescent="0.3">
      <c r="A1187" s="2"/>
      <c r="B1187" s="2"/>
    </row>
    <row r="1188" spans="1:2" x14ac:dyDescent="0.3">
      <c r="A1188" s="2"/>
      <c r="B1188" s="2"/>
    </row>
    <row r="1189" spans="1:2" x14ac:dyDescent="0.3">
      <c r="A1189" s="2"/>
      <c r="B1189" s="2"/>
    </row>
    <row r="1190" spans="1:2" x14ac:dyDescent="0.3">
      <c r="A1190" s="2"/>
      <c r="B1190" s="2"/>
    </row>
    <row r="1191" spans="1:2" x14ac:dyDescent="0.3">
      <c r="A1191" s="2"/>
      <c r="B1191" s="2"/>
    </row>
    <row r="1192" spans="1:2" x14ac:dyDescent="0.3">
      <c r="A1192" s="2"/>
      <c r="B1192" s="2"/>
    </row>
    <row r="1193" spans="1:2" x14ac:dyDescent="0.3">
      <c r="A1193" s="2"/>
      <c r="B1193" s="2"/>
    </row>
    <row r="1194" spans="1:2" x14ac:dyDescent="0.3">
      <c r="A1194" s="2"/>
      <c r="B1194" s="2"/>
    </row>
    <row r="1195" spans="1:2" x14ac:dyDescent="0.3">
      <c r="A1195" s="2"/>
      <c r="B1195" s="2"/>
    </row>
    <row r="1196" spans="1:2" x14ac:dyDescent="0.3">
      <c r="A1196" s="2"/>
      <c r="B1196" s="2"/>
    </row>
    <row r="1197" spans="1:2" x14ac:dyDescent="0.3">
      <c r="A1197" s="2"/>
      <c r="B1197" s="2"/>
    </row>
    <row r="1198" spans="1:2" x14ac:dyDescent="0.3">
      <c r="A1198" s="2"/>
      <c r="B1198" s="2"/>
    </row>
    <row r="1199" spans="1:2" x14ac:dyDescent="0.3">
      <c r="A1199" s="2"/>
      <c r="B1199" s="2"/>
    </row>
    <row r="1200" spans="1:2" x14ac:dyDescent="0.3">
      <c r="A1200" s="2"/>
      <c r="B1200" s="2"/>
    </row>
    <row r="1201" spans="1:2" x14ac:dyDescent="0.3">
      <c r="A1201" s="2"/>
      <c r="B1201" s="2"/>
    </row>
    <row r="1202" spans="1:2" x14ac:dyDescent="0.3">
      <c r="A1202" s="2"/>
      <c r="B1202" s="2"/>
    </row>
    <row r="1203" spans="1:2" x14ac:dyDescent="0.3">
      <c r="A1203" s="2"/>
      <c r="B1203" s="2"/>
    </row>
    <row r="1204" spans="1:2" x14ac:dyDescent="0.3">
      <c r="A1204" s="2"/>
      <c r="B1204" s="2"/>
    </row>
    <row r="1205" spans="1:2" x14ac:dyDescent="0.3">
      <c r="A1205" s="2"/>
      <c r="B1205" s="2"/>
    </row>
    <row r="1206" spans="1:2" x14ac:dyDescent="0.3">
      <c r="A1206" s="2"/>
      <c r="B1206" s="2"/>
    </row>
    <row r="1207" spans="1:2" x14ac:dyDescent="0.3">
      <c r="A1207" s="2"/>
      <c r="B1207" s="2"/>
    </row>
    <row r="1208" spans="1:2" x14ac:dyDescent="0.3">
      <c r="A1208" s="2"/>
      <c r="B1208" s="2"/>
    </row>
    <row r="1209" spans="1:2" x14ac:dyDescent="0.3">
      <c r="A1209" s="2"/>
      <c r="B1209" s="2"/>
    </row>
    <row r="1210" spans="1:2" x14ac:dyDescent="0.3">
      <c r="A1210" s="2"/>
      <c r="B1210" s="2"/>
    </row>
    <row r="1211" spans="1:2" x14ac:dyDescent="0.3">
      <c r="A1211" s="2"/>
      <c r="B1211" s="2"/>
    </row>
    <row r="1212" spans="1:2" x14ac:dyDescent="0.3">
      <c r="A1212" s="2"/>
      <c r="B1212" s="2"/>
    </row>
    <row r="1213" spans="1:2" x14ac:dyDescent="0.3">
      <c r="A1213" s="2"/>
      <c r="B1213" s="2"/>
    </row>
    <row r="1214" spans="1:2" x14ac:dyDescent="0.3">
      <c r="A1214" s="2"/>
      <c r="B1214" s="2"/>
    </row>
    <row r="1215" spans="1:2" x14ac:dyDescent="0.3">
      <c r="A1215" s="2"/>
      <c r="B1215" s="2"/>
    </row>
    <row r="1216" spans="1:2" x14ac:dyDescent="0.3">
      <c r="A1216" s="2"/>
      <c r="B1216" s="2"/>
    </row>
    <row r="1217" spans="1:2" x14ac:dyDescent="0.3">
      <c r="A1217" s="2"/>
      <c r="B1217" s="2"/>
    </row>
    <row r="1218" spans="1:2" x14ac:dyDescent="0.3">
      <c r="A1218" s="2"/>
      <c r="B1218" s="2"/>
    </row>
    <row r="1219" spans="1:2" x14ac:dyDescent="0.3">
      <c r="A1219" s="2"/>
      <c r="B1219" s="2"/>
    </row>
    <row r="1220" spans="1:2" x14ac:dyDescent="0.3">
      <c r="A1220" s="2"/>
      <c r="B1220" s="2"/>
    </row>
    <row r="1221" spans="1:2" x14ac:dyDescent="0.3">
      <c r="A1221" s="2"/>
      <c r="B1221" s="2"/>
    </row>
    <row r="1222" spans="1:2" x14ac:dyDescent="0.3">
      <c r="A1222" s="2"/>
      <c r="B1222" s="2"/>
    </row>
    <row r="1223" spans="1:2" x14ac:dyDescent="0.3">
      <c r="A1223" s="2"/>
      <c r="B1223" s="2"/>
    </row>
    <row r="1224" spans="1:2" x14ac:dyDescent="0.3">
      <c r="A1224" s="2"/>
      <c r="B1224" s="2"/>
    </row>
    <row r="1225" spans="1:2" x14ac:dyDescent="0.3">
      <c r="A1225" s="2"/>
      <c r="B1225" s="2"/>
    </row>
    <row r="1226" spans="1:2" x14ac:dyDescent="0.3">
      <c r="A1226" s="2"/>
      <c r="B1226" s="2"/>
    </row>
    <row r="1227" spans="1:2" x14ac:dyDescent="0.3">
      <c r="A1227" s="2"/>
      <c r="B1227" s="2"/>
    </row>
    <row r="1228" spans="1:2" x14ac:dyDescent="0.3">
      <c r="A1228" s="2"/>
      <c r="B1228" s="2"/>
    </row>
    <row r="1229" spans="1:2" x14ac:dyDescent="0.3">
      <c r="A1229" s="2"/>
      <c r="B1229" s="2"/>
    </row>
    <row r="1230" spans="1:2" x14ac:dyDescent="0.3">
      <c r="A1230" s="2"/>
      <c r="B1230" s="2"/>
    </row>
    <row r="1231" spans="1:2" x14ac:dyDescent="0.3">
      <c r="A1231" s="2"/>
      <c r="B1231" s="2"/>
    </row>
    <row r="1232" spans="1:2" x14ac:dyDescent="0.3">
      <c r="A1232" s="2"/>
      <c r="B1232" s="2"/>
    </row>
    <row r="1233" spans="1:2" x14ac:dyDescent="0.3">
      <c r="A1233" s="2"/>
      <c r="B1233" s="2"/>
    </row>
    <row r="1234" spans="1:2" x14ac:dyDescent="0.3">
      <c r="A1234" s="2"/>
      <c r="B1234" s="2"/>
    </row>
  </sheetData>
  <printOptions horizontalCentered="1"/>
  <pageMargins left="0.23622047244094491" right="0.23622047244094491" top="0.74803149606299213" bottom="0.74803149606299213" header="0" footer="0"/>
  <pageSetup paperSize="5" scale="14" orientation="landscape" useFirstPageNumber="1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Buxom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2017-07-17T13:27:34Z</dcterms:created>
  <dcterms:modified xsi:type="dcterms:W3CDTF">2024-01-24T08:34:20Z</dcterms:modified>
</cp:coreProperties>
</file>